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工作\教务\人才培养方案\20年专升本培养方案\专升本人才培养方案（2020年制定）\3-信息管理与信息系统专业专升本人才培养方案\"/>
    </mc:Choice>
  </mc:AlternateContent>
  <bookViews>
    <workbookView xWindow="0" yWindow="0" windowWidth="20490" windowHeight="7860"/>
  </bookViews>
  <sheets>
    <sheet name="修改稿6.19" sheetId="2" r:id="rId1"/>
  </sheets>
  <definedNames>
    <definedName name="_xlnm.Print_Titles" localSheetId="0">'修改稿6.19'!$1:$6</definedName>
  </definedNames>
  <calcPr calcId="152511"/>
</workbook>
</file>

<file path=xl/calcChain.xml><?xml version="1.0" encoding="utf-8"?>
<calcChain xmlns="http://schemas.openxmlformats.org/spreadsheetml/2006/main">
  <c r="L40" i="2" l="1"/>
  <c r="K40" i="2"/>
  <c r="J40" i="2"/>
  <c r="F38" i="2"/>
  <c r="H36" i="2"/>
  <c r="G36" i="2"/>
  <c r="F36" i="2"/>
  <c r="F37" i="2" s="1"/>
  <c r="I35" i="2"/>
  <c r="I34" i="2"/>
  <c r="I33" i="2"/>
  <c r="I32" i="2"/>
  <c r="I31" i="2"/>
  <c r="I30" i="2"/>
  <c r="I29" i="2"/>
  <c r="I28" i="2"/>
  <c r="I27" i="2"/>
  <c r="I26" i="2"/>
  <c r="I25" i="2"/>
  <c r="I24" i="2"/>
  <c r="I23" i="2"/>
  <c r="I22" i="2"/>
  <c r="I21" i="2"/>
  <c r="I20" i="2"/>
  <c r="I19" i="2"/>
  <c r="I18" i="2"/>
  <c r="I36" i="2" s="1"/>
  <c r="I17" i="2"/>
  <c r="H15" i="2"/>
  <c r="G15" i="2"/>
  <c r="F15" i="2"/>
  <c r="F16" i="2" s="1"/>
  <c r="I14" i="2"/>
  <c r="I15" i="2" s="1"/>
  <c r="J13" i="2"/>
  <c r="I13" i="2"/>
  <c r="I12" i="2"/>
  <c r="H10" i="2"/>
  <c r="H38" i="2" s="1"/>
  <c r="G10" i="2"/>
  <c r="G38" i="2" s="1"/>
  <c r="F10" i="2"/>
  <c r="F11" i="2" s="1"/>
  <c r="I9" i="2"/>
  <c r="I8" i="2"/>
  <c r="I10" i="2" s="1"/>
  <c r="I38" i="2" l="1"/>
  <c r="I46" i="2" s="1"/>
  <c r="I11" i="2"/>
  <c r="I16" i="2"/>
  <c r="I37" i="2"/>
</calcChain>
</file>

<file path=xl/sharedStrings.xml><?xml version="1.0" encoding="utf-8"?>
<sst xmlns="http://schemas.openxmlformats.org/spreadsheetml/2006/main" count="79" uniqueCount="70">
  <si>
    <t>信息管理与信息系统专业专升本教学进程表</t>
  </si>
  <si>
    <t>类别</t>
  </si>
  <si>
    <t>序号</t>
  </si>
  <si>
    <t>课程名称</t>
  </si>
  <si>
    <t>授课     学期</t>
  </si>
  <si>
    <t>学时数</t>
  </si>
  <si>
    <t>学分</t>
  </si>
  <si>
    <t>总计</t>
  </si>
  <si>
    <t>理论</t>
  </si>
  <si>
    <t>实践</t>
  </si>
  <si>
    <t>第一学年</t>
  </si>
  <si>
    <t>第二学年</t>
  </si>
  <si>
    <t>1
学期</t>
  </si>
  <si>
    <t>2
学期</t>
  </si>
  <si>
    <t>3
学期</t>
  </si>
  <si>
    <t>4
学期</t>
  </si>
  <si>
    <t>16周</t>
  </si>
  <si>
    <t>24周</t>
  </si>
  <si>
    <t>基础阶段课程</t>
  </si>
  <si>
    <t>思德修养·人文素质·行为科学</t>
  </si>
  <si>
    <t>形势与政策</t>
  </si>
  <si>
    <t>1～3</t>
  </si>
  <si>
    <t>马克思主义基本原理概论</t>
  </si>
  <si>
    <t>毕业实习/毕业设计 （4月前毕业实习，毕业设计第一学期入学就开始，第四学期4月后返校进行毕业设计的最后阶段）</t>
  </si>
  <si>
    <t>中国近现代史纲要</t>
  </si>
  <si>
    <t>小计</t>
  </si>
  <si>
    <t>占必修课百分比 理论：实践</t>
  </si>
  <si>
    <t>1:0.12</t>
  </si>
  <si>
    <t>数据结构</t>
  </si>
  <si>
    <t>计算机原理</t>
  </si>
  <si>
    <t>操作系统</t>
  </si>
  <si>
    <t>1:0.93</t>
  </si>
  <si>
    <t>专业课程</t>
  </si>
  <si>
    <t>信息管理与信息系统专业导论</t>
  </si>
  <si>
    <t>管理学基础</t>
  </si>
  <si>
    <t>计算机系统实训(实验）</t>
  </si>
  <si>
    <t>面向对象程序设计</t>
  </si>
  <si>
    <t>信息管理学</t>
  </si>
  <si>
    <t>Java程序设计</t>
  </si>
  <si>
    <t>卫生事业管理学</t>
  </si>
  <si>
    <t>医学信息检索与利用</t>
  </si>
  <si>
    <t>信息经济学</t>
  </si>
  <si>
    <t>医学数据挖掘</t>
  </si>
  <si>
    <t>病案信息学实训</t>
  </si>
  <si>
    <t>医学信息学</t>
  </si>
  <si>
    <t>信息系统分析与设计</t>
  </si>
  <si>
    <t>病案信息学</t>
  </si>
  <si>
    <t>计算机网络工程实训(实验）</t>
  </si>
  <si>
    <t>信息系统开发实训(实验）</t>
  </si>
  <si>
    <t>医院信息系统</t>
  </si>
  <si>
    <t>医学成像与处理技术</t>
  </si>
  <si>
    <t>医学信息系统实训(实验）</t>
  </si>
  <si>
    <t>1:1.14</t>
  </si>
  <si>
    <t>必修课</t>
  </si>
  <si>
    <t>理论、实践、学分总计</t>
  </si>
  <si>
    <t>理论：实践</t>
  </si>
  <si>
    <t>1：0.94</t>
  </si>
  <si>
    <t>周学时数</t>
  </si>
  <si>
    <t>任选课</t>
  </si>
  <si>
    <t>1～4</t>
  </si>
  <si>
    <t>限选课</t>
  </si>
  <si>
    <t>毕业实习</t>
  </si>
  <si>
    <t>毕业设计</t>
  </si>
  <si>
    <t>社会实践</t>
  </si>
  <si>
    <t>机动</t>
  </si>
  <si>
    <t>合计</t>
  </si>
  <si>
    <t>总学时、总学分</t>
  </si>
  <si>
    <t>1:1.63</t>
  </si>
  <si>
    <t>说明：</t>
  </si>
  <si>
    <t>1.思政课、就业指导、创业基础、大学生安全教育等课程的实践课机动安排，具体方案相关部门另订并具体实施。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</si>
</sst>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8" formatCode="0_);[Red]\(0\)"/>
    <numFmt numFmtId="179" formatCode="0.0%"/>
    <numFmt numFmtId="180" formatCode="0_ "/>
    <numFmt numFmtId="181" formatCode="0.0_ "/>
  </numFmts>
  <fonts count="14" x14ac:knownFonts="1">
    <font>
      <sz val="12"/>
      <name val="宋体"/>
      <charset val="134"/>
    </font>
    <font>
      <sz val="8"/>
      <name val="宋体"/>
      <charset val="134"/>
    </font>
    <font>
      <b/>
      <sz val="8"/>
      <name val="宋体"/>
      <charset val="134"/>
    </font>
    <font>
      <b/>
      <sz val="12"/>
      <name val="宋体"/>
      <charset val="134"/>
    </font>
    <font>
      <sz val="8"/>
      <name val="宋体"/>
      <charset val="134"/>
      <scheme val="minor"/>
    </font>
    <font>
      <sz val="8"/>
      <name val="宋体"/>
      <charset val="134"/>
    </font>
    <font>
      <sz val="8"/>
      <color theme="1"/>
      <name val="宋体"/>
      <charset val="134"/>
    </font>
    <font>
      <sz val="8"/>
      <color rgb="FF0070C0"/>
      <name val="宋体"/>
      <charset val="134"/>
      <scheme val="minor"/>
    </font>
    <font>
      <sz val="8"/>
      <color rgb="FFFF0000"/>
      <name val="宋体"/>
      <charset val="134"/>
      <scheme val="minor"/>
    </font>
    <font>
      <sz val="8"/>
      <color rgb="FFFF0000"/>
      <name val="宋体"/>
      <charset val="134"/>
    </font>
    <font>
      <sz val="8"/>
      <color rgb="FF0070C0"/>
      <name val="宋体"/>
      <charset val="134"/>
    </font>
    <font>
      <sz val="12"/>
      <name val="宋体"/>
      <charset val="134"/>
    </font>
    <font>
      <sz val="9"/>
      <name val="宋体"/>
      <family val="3"/>
      <charset val="134"/>
    </font>
    <font>
      <sz val="8"/>
      <color theme="1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11" fillId="0" borderId="0">
      <alignment vertical="center"/>
    </xf>
    <xf numFmtId="0" fontId="11" fillId="0" borderId="0">
      <alignment vertical="center"/>
    </xf>
  </cellStyleXfs>
  <cellXfs count="60">
    <xf numFmtId="0" fontId="0" fillId="0" borderId="0" xfId="0"/>
    <xf numFmtId="0" fontId="1" fillId="0" borderId="0" xfId="0" applyFont="1" applyFill="1" applyAlignment="1"/>
    <xf numFmtId="0" fontId="2" fillId="0" borderId="0" xfId="0" applyFont="1" applyFill="1" applyAlignment="1">
      <alignment vertical="center" wrapText="1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center" vertical="center"/>
    </xf>
    <xf numFmtId="178" fontId="1" fillId="0" borderId="0" xfId="0" applyNumberFormat="1" applyFont="1" applyFill="1" applyAlignment="1">
      <alignment horizontal="center" vertical="center"/>
    </xf>
    <xf numFmtId="0" fontId="1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 vertical="center"/>
    </xf>
    <xf numFmtId="0" fontId="1" fillId="0" borderId="0" xfId="0" applyFont="1" applyFill="1"/>
    <xf numFmtId="178" fontId="1" fillId="0" borderId="2" xfId="0" applyNumberFormat="1" applyFont="1" applyFill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horizontal="center" vertical="center" wrapText="1"/>
    </xf>
    <xf numFmtId="0" fontId="1" fillId="0" borderId="2" xfId="2" applyNumberFormat="1" applyFont="1" applyFill="1" applyBorder="1" applyAlignment="1">
      <alignment horizontal="left" vertical="center" wrapText="1"/>
    </xf>
    <xf numFmtId="0" fontId="4" fillId="0" borderId="2" xfId="0" applyNumberFormat="1" applyFont="1" applyFill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horizontal="left" vertical="center" wrapText="1"/>
    </xf>
    <xf numFmtId="180" fontId="1" fillId="0" borderId="2" xfId="0" applyNumberFormat="1" applyFont="1" applyFill="1" applyBorder="1" applyAlignment="1">
      <alignment horizontal="center" vertical="center" wrapText="1"/>
    </xf>
    <xf numFmtId="179" fontId="1" fillId="0" borderId="2" xfId="0" applyNumberFormat="1" applyFont="1" applyFill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horizontal="center" vertical="center"/>
    </xf>
    <xf numFmtId="180" fontId="1" fillId="0" borderId="2" xfId="0" applyNumberFormat="1" applyFont="1" applyFill="1" applyBorder="1" applyAlignment="1">
      <alignment horizontal="center" vertical="center"/>
    </xf>
    <xf numFmtId="180" fontId="1" fillId="0" borderId="2" xfId="0" applyNumberFormat="1" applyFont="1" applyFill="1" applyBorder="1" applyAlignment="1">
      <alignment horizontal="center" vertical="center" shrinkToFit="1"/>
    </xf>
    <xf numFmtId="0" fontId="2" fillId="0" borderId="0" xfId="0" applyFont="1" applyFill="1" applyAlignment="1">
      <alignment horizontal="left" vertical="center" wrapText="1"/>
    </xf>
    <xf numFmtId="0" fontId="2" fillId="0" borderId="0" xfId="0" applyFont="1" applyFill="1" applyAlignment="1">
      <alignment horizontal="center" vertical="center" wrapText="1"/>
    </xf>
    <xf numFmtId="181" fontId="4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  <xf numFmtId="178" fontId="1" fillId="0" borderId="4" xfId="0" applyNumberFormat="1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0" fontId="8" fillId="0" borderId="2" xfId="0" applyNumberFormat="1" applyFont="1" applyFill="1" applyBorder="1" applyAlignment="1">
      <alignment horizontal="center" vertical="center" wrapText="1"/>
    </xf>
    <xf numFmtId="181" fontId="1" fillId="0" borderId="2" xfId="0" applyNumberFormat="1" applyFont="1" applyFill="1" applyBorder="1" applyAlignment="1">
      <alignment horizontal="center" vertical="center" wrapText="1"/>
    </xf>
    <xf numFmtId="0" fontId="9" fillId="0" borderId="2" xfId="0" applyNumberFormat="1" applyFont="1" applyFill="1" applyBorder="1" applyAlignment="1">
      <alignment horizontal="center" vertical="center" wrapText="1"/>
    </xf>
    <xf numFmtId="0" fontId="9" fillId="0" borderId="2" xfId="0" applyNumberFormat="1" applyFont="1" applyFill="1" applyBorder="1" applyAlignment="1">
      <alignment horizontal="center" vertical="center"/>
    </xf>
    <xf numFmtId="0" fontId="9" fillId="0" borderId="2" xfId="0" applyNumberFormat="1" applyFont="1" applyFill="1" applyBorder="1" applyAlignment="1">
      <alignment horizontal="center"/>
    </xf>
    <xf numFmtId="0" fontId="10" fillId="0" borderId="2" xfId="0" applyNumberFormat="1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/>
    </xf>
    <xf numFmtId="0" fontId="10" fillId="0" borderId="2" xfId="0" applyNumberFormat="1" applyFont="1" applyFill="1" applyBorder="1" applyAlignment="1">
      <alignment horizontal="center"/>
    </xf>
    <xf numFmtId="0" fontId="10" fillId="0" borderId="2" xfId="0" applyNumberFormat="1" applyFont="1" applyFill="1" applyBorder="1" applyAlignment="1">
      <alignment horizontal="center" vertical="center"/>
    </xf>
    <xf numFmtId="0" fontId="10" fillId="0" borderId="0" xfId="0" applyFont="1" applyFill="1" applyAlignment="1">
      <alignment horizontal="center"/>
    </xf>
    <xf numFmtId="180" fontId="1" fillId="0" borderId="0" xfId="0" applyNumberFormat="1" applyFont="1" applyFill="1"/>
    <xf numFmtId="181" fontId="10" fillId="0" borderId="2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/>
    </xf>
    <xf numFmtId="0" fontId="1" fillId="0" borderId="2" xfId="0" applyNumberFormat="1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178" fontId="1" fillId="0" borderId="2" xfId="0" applyNumberFormat="1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horizontal="left" vertical="center" wrapText="1"/>
    </xf>
    <xf numFmtId="0" fontId="1" fillId="0" borderId="2" xfId="0" applyNumberFormat="1" applyFont="1" applyFill="1" applyBorder="1" applyAlignment="1">
      <alignment horizontal="left" vertical="center"/>
    </xf>
    <xf numFmtId="0" fontId="1" fillId="0" borderId="2" xfId="0" applyFont="1" applyFill="1" applyBorder="1" applyAlignment="1">
      <alignment horizontal="left" vertical="center"/>
    </xf>
    <xf numFmtId="0" fontId="1" fillId="0" borderId="6" xfId="0" applyNumberFormat="1" applyFont="1" applyFill="1" applyBorder="1" applyAlignment="1">
      <alignment horizontal="left" vertical="center" wrapText="1"/>
    </xf>
    <xf numFmtId="0" fontId="1" fillId="0" borderId="7" xfId="0" applyNumberFormat="1" applyFont="1" applyFill="1" applyBorder="1" applyAlignment="1">
      <alignment horizontal="left" vertical="center" wrapText="1"/>
    </xf>
    <xf numFmtId="0" fontId="1" fillId="0" borderId="8" xfId="0" applyNumberFormat="1" applyFont="1" applyFill="1" applyBorder="1" applyAlignment="1">
      <alignment horizontal="left" vertical="center" wrapText="1"/>
    </xf>
    <xf numFmtId="0" fontId="1" fillId="0" borderId="7" xfId="0" applyNumberFormat="1" applyFont="1" applyFill="1" applyBorder="1" applyAlignment="1">
      <alignment horizontal="center" vertical="center" wrapText="1"/>
    </xf>
    <xf numFmtId="0" fontId="1" fillId="0" borderId="8" xfId="0" applyNumberFormat="1" applyFont="1" applyFill="1" applyBorder="1" applyAlignment="1">
      <alignment horizontal="center" vertical="center" wrapText="1"/>
    </xf>
    <xf numFmtId="0" fontId="5" fillId="0" borderId="6" xfId="0" applyNumberFormat="1" applyFont="1" applyFill="1" applyBorder="1" applyAlignment="1">
      <alignment horizontal="left" vertical="center" wrapText="1"/>
    </xf>
    <xf numFmtId="0" fontId="1" fillId="0" borderId="2" xfId="0" applyNumberFormat="1" applyFont="1" applyFill="1" applyBorder="1" applyAlignment="1">
      <alignment horizontal="center" vertical="center" wrapText="1"/>
    </xf>
    <xf numFmtId="0" fontId="1" fillId="0" borderId="0" xfId="0" applyNumberFormat="1" applyFont="1" applyFill="1" applyBorder="1" applyAlignment="1">
      <alignment vertical="center" wrapText="1"/>
    </xf>
    <xf numFmtId="0" fontId="1" fillId="0" borderId="0" xfId="0" applyFont="1" applyFill="1" applyBorder="1" applyAlignment="1">
      <alignment vertical="center" wrapText="1"/>
    </xf>
    <xf numFmtId="0" fontId="1" fillId="0" borderId="3" xfId="0" applyNumberFormat="1" applyFont="1" applyFill="1" applyBorder="1" applyAlignment="1">
      <alignment horizontal="center" vertical="center" wrapText="1"/>
    </xf>
    <xf numFmtId="0" fontId="1" fillId="0" borderId="4" xfId="0" applyNumberFormat="1" applyFont="1" applyFill="1" applyBorder="1" applyAlignment="1">
      <alignment horizontal="center" vertical="center" wrapText="1"/>
    </xf>
    <xf numFmtId="0" fontId="1" fillId="0" borderId="5" xfId="0" applyNumberFormat="1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3" fillId="0" borderId="5" xfId="0" applyFont="1" applyFill="1" applyBorder="1" applyAlignment="1">
      <alignment horizontal="center" vertical="center" wrapText="1"/>
    </xf>
  </cellXfs>
  <cellStyles count="3">
    <cellStyle name="常规" xfId="0" builtinId="0"/>
    <cellStyle name="常规 2" xfId="2"/>
    <cellStyle name="常规 2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51"/>
  <sheetViews>
    <sheetView tabSelected="1" workbookViewId="0">
      <pane xSplit="2" ySplit="6" topLeftCell="C7" activePane="bottomRight" state="frozen"/>
      <selection pane="topRight"/>
      <selection pane="bottomLeft"/>
      <selection pane="bottomRight" activeCell="Q28" sqref="Q28"/>
    </sheetView>
  </sheetViews>
  <sheetFormatPr defaultColWidth="9" defaultRowHeight="17.25" customHeight="1" x14ac:dyDescent="0.15"/>
  <cols>
    <col min="1" max="3" width="2.875" style="2" customWidth="1"/>
    <col min="4" max="4" width="22.25" style="3" customWidth="1"/>
    <col min="5" max="5" width="4.125" style="4" customWidth="1"/>
    <col min="6" max="6" width="4.5" style="5" customWidth="1"/>
    <col min="7" max="7" width="4.5" style="6" customWidth="1"/>
    <col min="8" max="8" width="4.5" style="7" customWidth="1"/>
    <col min="9" max="9" width="5.25" style="6" customWidth="1"/>
    <col min="10" max="12" width="4.25" style="6" customWidth="1"/>
    <col min="13" max="13" width="5.25" style="8" customWidth="1"/>
    <col min="14" max="16384" width="9" style="8"/>
  </cols>
  <sheetData>
    <row r="1" spans="1:16" ht="25.5" customHeight="1" x14ac:dyDescent="0.15">
      <c r="A1" s="39" t="s">
        <v>0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</row>
    <row r="2" spans="1:16" ht="15" customHeight="1" x14ac:dyDescent="0.15">
      <c r="A2" s="40" t="s">
        <v>1</v>
      </c>
      <c r="B2" s="40"/>
      <c r="C2" s="40" t="s">
        <v>2</v>
      </c>
      <c r="D2" s="40" t="s">
        <v>3</v>
      </c>
      <c r="E2" s="40" t="s">
        <v>4</v>
      </c>
      <c r="F2" s="40" t="s">
        <v>5</v>
      </c>
      <c r="G2" s="40"/>
      <c r="H2" s="40"/>
      <c r="I2" s="40" t="s">
        <v>6</v>
      </c>
      <c r="J2" s="41"/>
      <c r="K2" s="41"/>
      <c r="L2" s="41"/>
      <c r="M2" s="41"/>
    </row>
    <row r="3" spans="1:16" ht="15" customHeight="1" x14ac:dyDescent="0.15">
      <c r="A3" s="40"/>
      <c r="B3" s="40"/>
      <c r="C3" s="40"/>
      <c r="D3" s="40"/>
      <c r="E3" s="40"/>
      <c r="F3" s="41" t="s">
        <v>7</v>
      </c>
      <c r="G3" s="40" t="s">
        <v>8</v>
      </c>
      <c r="H3" s="40" t="s">
        <v>9</v>
      </c>
      <c r="I3" s="40"/>
      <c r="J3" s="42" t="s">
        <v>10</v>
      </c>
      <c r="K3" s="42"/>
      <c r="L3" s="41" t="s">
        <v>11</v>
      </c>
      <c r="M3" s="41"/>
    </row>
    <row r="4" spans="1:16" ht="21.75" customHeight="1" x14ac:dyDescent="0.15">
      <c r="A4" s="40"/>
      <c r="B4" s="40"/>
      <c r="C4" s="40"/>
      <c r="D4" s="40"/>
      <c r="E4" s="40"/>
      <c r="F4" s="41"/>
      <c r="G4" s="40"/>
      <c r="H4" s="40"/>
      <c r="I4" s="40"/>
      <c r="J4" s="9" t="s">
        <v>12</v>
      </c>
      <c r="K4" s="9" t="s">
        <v>13</v>
      </c>
      <c r="L4" s="9" t="s">
        <v>14</v>
      </c>
      <c r="M4" s="9" t="s">
        <v>15</v>
      </c>
    </row>
    <row r="5" spans="1:16" ht="15" customHeight="1" x14ac:dyDescent="0.15">
      <c r="A5" s="40"/>
      <c r="B5" s="40"/>
      <c r="C5" s="40"/>
      <c r="D5" s="40"/>
      <c r="E5" s="40"/>
      <c r="F5" s="41"/>
      <c r="G5" s="40"/>
      <c r="H5" s="40"/>
      <c r="I5" s="40"/>
      <c r="J5" s="9" t="s">
        <v>16</v>
      </c>
      <c r="K5" s="9" t="s">
        <v>16</v>
      </c>
      <c r="L5" s="9" t="s">
        <v>16</v>
      </c>
      <c r="M5" s="9" t="s">
        <v>17</v>
      </c>
    </row>
    <row r="6" spans="1:16" ht="15" customHeight="1" x14ac:dyDescent="0.15">
      <c r="A6" s="40"/>
      <c r="B6" s="40"/>
      <c r="C6" s="40"/>
      <c r="D6" s="40"/>
      <c r="E6" s="40"/>
      <c r="F6" s="41"/>
      <c r="G6" s="40"/>
      <c r="H6" s="40"/>
      <c r="I6" s="40"/>
      <c r="J6" s="41"/>
      <c r="K6" s="41"/>
      <c r="L6" s="41"/>
      <c r="M6" s="41"/>
    </row>
    <row r="7" spans="1:16" ht="15" customHeight="1" x14ac:dyDescent="0.15">
      <c r="A7" s="55" t="s">
        <v>18</v>
      </c>
      <c r="B7" s="55" t="s">
        <v>19</v>
      </c>
      <c r="C7" s="10">
        <v>1</v>
      </c>
      <c r="D7" s="11" t="s">
        <v>20</v>
      </c>
      <c r="E7" s="10" t="s">
        <v>21</v>
      </c>
      <c r="F7" s="12">
        <v>36</v>
      </c>
      <c r="G7" s="12">
        <v>36</v>
      </c>
      <c r="H7" s="12">
        <v>0</v>
      </c>
      <c r="I7" s="21">
        <v>2</v>
      </c>
      <c r="J7" s="22">
        <v>0.5</v>
      </c>
      <c r="K7" s="22">
        <v>0.5</v>
      </c>
      <c r="L7" s="22">
        <v>0.5</v>
      </c>
      <c r="M7" s="23"/>
    </row>
    <row r="8" spans="1:16" ht="15" customHeight="1" x14ac:dyDescent="0.15">
      <c r="A8" s="56"/>
      <c r="B8" s="56"/>
      <c r="C8" s="10">
        <v>2</v>
      </c>
      <c r="D8" s="11" t="s">
        <v>22</v>
      </c>
      <c r="E8" s="12">
        <v>1</v>
      </c>
      <c r="F8" s="12">
        <v>48</v>
      </c>
      <c r="G8" s="12">
        <v>41</v>
      </c>
      <c r="H8" s="12">
        <v>7</v>
      </c>
      <c r="I8" s="21">
        <f t="shared" ref="I8:I9" si="0">TRUNC(G8/16+H8/16*0.5)+IF((G8/16+H8/16*0.5-TRUNC(G8/16+H8/16*0.5))&gt;=0.75,1,IF((G8/16+H8/16*0.5-TRUNC(G8/16+H8/16*0.5))&gt;=0.25,0.5,0))</f>
        <v>3</v>
      </c>
      <c r="J8" s="24">
        <v>3</v>
      </c>
      <c r="K8" s="24"/>
      <c r="L8" s="25"/>
      <c r="M8" s="58" t="s">
        <v>23</v>
      </c>
    </row>
    <row r="9" spans="1:16" ht="15" customHeight="1" x14ac:dyDescent="0.15">
      <c r="A9" s="56"/>
      <c r="B9" s="56"/>
      <c r="C9" s="10">
        <v>3</v>
      </c>
      <c r="D9" s="11" t="s">
        <v>24</v>
      </c>
      <c r="E9" s="12">
        <v>2</v>
      </c>
      <c r="F9" s="12">
        <v>48</v>
      </c>
      <c r="G9" s="12">
        <v>41</v>
      </c>
      <c r="H9" s="12">
        <v>7</v>
      </c>
      <c r="I9" s="21">
        <f t="shared" si="0"/>
        <v>3</v>
      </c>
      <c r="J9" s="24"/>
      <c r="K9" s="24">
        <v>3</v>
      </c>
      <c r="L9" s="25"/>
      <c r="M9" s="58"/>
    </row>
    <row r="10" spans="1:16" ht="15" customHeight="1" x14ac:dyDescent="0.15">
      <c r="A10" s="56"/>
      <c r="B10" s="56"/>
      <c r="C10" s="43" t="s">
        <v>25</v>
      </c>
      <c r="D10" s="43"/>
      <c r="E10" s="43"/>
      <c r="F10" s="14">
        <f>SUM(F7:F9)</f>
        <v>132</v>
      </c>
      <c r="G10" s="14">
        <f>SUM(G7:G9)</f>
        <v>118</v>
      </c>
      <c r="H10" s="14">
        <f>SUM(H7:H9)</f>
        <v>14</v>
      </c>
      <c r="I10" s="26">
        <f>SUM(I7:I9)</f>
        <v>8</v>
      </c>
      <c r="J10" s="27"/>
      <c r="K10" s="28"/>
      <c r="L10" s="27"/>
      <c r="M10" s="58"/>
    </row>
    <row r="11" spans="1:16" ht="15" customHeight="1" x14ac:dyDescent="0.15">
      <c r="A11" s="56"/>
      <c r="B11" s="57"/>
      <c r="C11" s="44" t="s">
        <v>26</v>
      </c>
      <c r="D11" s="44"/>
      <c r="E11" s="44"/>
      <c r="F11" s="15">
        <f>F10/F38</f>
        <v>0.11478260869565217</v>
      </c>
      <c r="G11" s="42" t="s">
        <v>27</v>
      </c>
      <c r="H11" s="42"/>
      <c r="I11" s="15">
        <f>I10/I38</f>
        <v>0.14035087719298245</v>
      </c>
      <c r="J11" s="27"/>
      <c r="K11" s="29"/>
      <c r="L11" s="29"/>
      <c r="M11" s="58"/>
    </row>
    <row r="12" spans="1:16" ht="15" customHeight="1" x14ac:dyDescent="0.15">
      <c r="A12" s="56"/>
      <c r="B12" s="56"/>
      <c r="C12" s="16">
        <v>4</v>
      </c>
      <c r="D12" s="13" t="s">
        <v>28</v>
      </c>
      <c r="E12" s="10">
        <v>1</v>
      </c>
      <c r="F12" s="14">
        <v>56</v>
      </c>
      <c r="G12" s="14">
        <v>32</v>
      </c>
      <c r="H12" s="14">
        <v>24</v>
      </c>
      <c r="I12" s="21">
        <f>TRUNC(G12/16+H12/16*0.5)+IF((G12/16+H12/16*0.5-TRUNC(G12/16+H12/16*0.5))&gt;=0.75,1,IF((G12/16+H12/16*0.5-TRUNC(G12/16+H12/16*0.5))&gt;=0.25,0.5,0))</f>
        <v>3</v>
      </c>
      <c r="J12" s="30">
        <v>3.5</v>
      </c>
      <c r="K12" s="31"/>
      <c r="L12" s="32"/>
      <c r="M12" s="58"/>
    </row>
    <row r="13" spans="1:16" ht="15" customHeight="1" x14ac:dyDescent="0.15">
      <c r="A13" s="56"/>
      <c r="B13" s="56"/>
      <c r="C13" s="16">
        <v>5</v>
      </c>
      <c r="D13" s="13" t="s">
        <v>29</v>
      </c>
      <c r="E13" s="10">
        <v>1</v>
      </c>
      <c r="F13" s="14">
        <v>64</v>
      </c>
      <c r="G13" s="14">
        <v>30</v>
      </c>
      <c r="H13" s="14">
        <v>34</v>
      </c>
      <c r="I13" s="21">
        <f>TRUNC(G13/16+H13/16*0.5)+IF((G13/16+H13/16*0.5-TRUNC(G13/16+H13/16*0.5))&gt;=0.75,1,IF((G13/16+H13/16*0.5-TRUNC(G13/16+H13/16*0.5))&gt;=0.25,0.5,0))</f>
        <v>3</v>
      </c>
      <c r="J13" s="33">
        <f>64/16</f>
        <v>4</v>
      </c>
      <c r="K13" s="34"/>
      <c r="L13" s="32"/>
      <c r="M13" s="58"/>
    </row>
    <row r="14" spans="1:16" ht="15" customHeight="1" x14ac:dyDescent="0.15">
      <c r="A14" s="56"/>
      <c r="B14" s="56"/>
      <c r="C14" s="16">
        <v>6</v>
      </c>
      <c r="D14" s="13" t="s">
        <v>30</v>
      </c>
      <c r="E14" s="10">
        <v>2</v>
      </c>
      <c r="F14" s="14">
        <v>40</v>
      </c>
      <c r="G14" s="14">
        <v>24</v>
      </c>
      <c r="H14" s="14">
        <v>16</v>
      </c>
      <c r="I14" s="21">
        <f>TRUNC(G14/16+H14/16*0.5)+IF((G14/16+H14/16*0.5-TRUNC(G14/16+H14/16*0.5))&gt;=0.75,1,IF((G14/16+H14/16*0.5-TRUNC(G14/16+H14/16*0.5))&gt;=0.25,0.5,0))</f>
        <v>2</v>
      </c>
      <c r="J14" s="32"/>
      <c r="K14" s="33">
        <v>3.5</v>
      </c>
      <c r="L14" s="32"/>
      <c r="M14" s="58"/>
    </row>
    <row r="15" spans="1:16" ht="15" customHeight="1" x14ac:dyDescent="0.15">
      <c r="A15" s="56"/>
      <c r="B15" s="56"/>
      <c r="C15" s="43" t="s">
        <v>25</v>
      </c>
      <c r="D15" s="43"/>
      <c r="E15" s="43"/>
      <c r="F15" s="14">
        <f>SUM(F12:F14)</f>
        <v>160</v>
      </c>
      <c r="G15" s="14">
        <f>SUM(G12:G14)</f>
        <v>86</v>
      </c>
      <c r="H15" s="14">
        <f>SUM(H12:H14)</f>
        <v>74</v>
      </c>
      <c r="I15" s="26">
        <f>SUM(I12:I14)</f>
        <v>8</v>
      </c>
      <c r="J15" s="30"/>
      <c r="K15" s="30"/>
      <c r="L15" s="32"/>
      <c r="M15" s="58"/>
    </row>
    <row r="16" spans="1:16" ht="15" customHeight="1" x14ac:dyDescent="0.15">
      <c r="A16" s="56"/>
      <c r="B16" s="57"/>
      <c r="C16" s="44" t="s">
        <v>26</v>
      </c>
      <c r="D16" s="44"/>
      <c r="E16" s="44"/>
      <c r="F16" s="15">
        <f>F15/F38</f>
        <v>0.1391304347826087</v>
      </c>
      <c r="G16" s="42" t="s">
        <v>31</v>
      </c>
      <c r="H16" s="42"/>
      <c r="I16" s="15">
        <f>I15/I38</f>
        <v>0.14035087719298245</v>
      </c>
      <c r="J16" s="30"/>
      <c r="K16" s="30"/>
      <c r="L16" s="32"/>
      <c r="M16" s="58"/>
      <c r="P16" s="35"/>
    </row>
    <row r="17" spans="1:13" ht="15" customHeight="1" x14ac:dyDescent="0.15">
      <c r="A17" s="56"/>
      <c r="B17" s="52" t="s">
        <v>32</v>
      </c>
      <c r="C17" s="16">
        <v>7</v>
      </c>
      <c r="D17" s="13" t="s">
        <v>33</v>
      </c>
      <c r="E17" s="16">
        <v>1</v>
      </c>
      <c r="F17" s="14">
        <v>24</v>
      </c>
      <c r="G17" s="14">
        <v>20</v>
      </c>
      <c r="H17" s="14">
        <v>4</v>
      </c>
      <c r="I17" s="21">
        <f t="shared" ref="I17:I22" si="1">TRUNC(G17/16+H17/16*0.5)+IF((G17/16+H17/16*0.5-TRUNC(G17/16+H17/16*0.5))&gt;=0.75,1,IF((G17/16+H17/16*0.5-TRUNC(G17/16+H17/16*0.5))&gt;=0.25,0.5,0))</f>
        <v>1.5</v>
      </c>
      <c r="J17" s="36">
        <v>1.5</v>
      </c>
      <c r="K17" s="30"/>
      <c r="L17" s="32"/>
      <c r="M17" s="58"/>
    </row>
    <row r="18" spans="1:13" ht="15" customHeight="1" x14ac:dyDescent="0.15">
      <c r="A18" s="56"/>
      <c r="B18" s="52"/>
      <c r="C18" s="16">
        <v>8</v>
      </c>
      <c r="D18" s="13" t="s">
        <v>34</v>
      </c>
      <c r="E18" s="10">
        <v>1</v>
      </c>
      <c r="F18" s="14">
        <v>36</v>
      </c>
      <c r="G18" s="14">
        <v>27</v>
      </c>
      <c r="H18" s="14">
        <v>9</v>
      </c>
      <c r="I18" s="21">
        <f t="shared" si="1"/>
        <v>2</v>
      </c>
      <c r="J18" s="30">
        <v>2.5</v>
      </c>
      <c r="K18" s="30"/>
      <c r="L18" s="33"/>
      <c r="M18" s="58"/>
    </row>
    <row r="19" spans="1:13" ht="15" customHeight="1" x14ac:dyDescent="0.15">
      <c r="A19" s="56"/>
      <c r="B19" s="52"/>
      <c r="C19" s="16">
        <v>9</v>
      </c>
      <c r="D19" s="13" t="s">
        <v>35</v>
      </c>
      <c r="E19" s="10">
        <v>1</v>
      </c>
      <c r="F19" s="14">
        <v>24</v>
      </c>
      <c r="G19" s="14">
        <v>0</v>
      </c>
      <c r="H19" s="14">
        <v>24</v>
      </c>
      <c r="I19" s="21">
        <f t="shared" si="1"/>
        <v>1</v>
      </c>
      <c r="J19" s="30">
        <v>1.5</v>
      </c>
      <c r="K19" s="30"/>
      <c r="L19" s="33"/>
      <c r="M19" s="58"/>
    </row>
    <row r="20" spans="1:13" ht="15" customHeight="1" x14ac:dyDescent="0.15">
      <c r="A20" s="56"/>
      <c r="B20" s="52"/>
      <c r="C20" s="16">
        <v>10</v>
      </c>
      <c r="D20" s="13" t="s">
        <v>36</v>
      </c>
      <c r="E20" s="10">
        <v>1</v>
      </c>
      <c r="F20" s="14">
        <v>72</v>
      </c>
      <c r="G20" s="14">
        <v>24</v>
      </c>
      <c r="H20" s="14">
        <v>48</v>
      </c>
      <c r="I20" s="21">
        <f t="shared" si="1"/>
        <v>3</v>
      </c>
      <c r="J20" s="30">
        <v>4.5</v>
      </c>
      <c r="K20" s="30"/>
      <c r="L20" s="33"/>
      <c r="M20" s="58"/>
    </row>
    <row r="21" spans="1:13" ht="15" customHeight="1" x14ac:dyDescent="0.15">
      <c r="A21" s="56"/>
      <c r="B21" s="52"/>
      <c r="C21" s="16">
        <v>11</v>
      </c>
      <c r="D21" s="13" t="s">
        <v>37</v>
      </c>
      <c r="E21" s="10">
        <v>1</v>
      </c>
      <c r="F21" s="14">
        <v>56</v>
      </c>
      <c r="G21" s="14">
        <v>30</v>
      </c>
      <c r="H21" s="14">
        <v>26</v>
      </c>
      <c r="I21" s="21">
        <f t="shared" si="1"/>
        <v>2.5</v>
      </c>
      <c r="J21" s="30">
        <v>3.5</v>
      </c>
      <c r="K21" s="32"/>
      <c r="L21" s="33"/>
      <c r="M21" s="58"/>
    </row>
    <row r="22" spans="1:13" ht="15" customHeight="1" x14ac:dyDescent="0.15">
      <c r="A22" s="56"/>
      <c r="B22" s="52"/>
      <c r="C22" s="16">
        <v>12</v>
      </c>
      <c r="D22" s="13" t="s">
        <v>38</v>
      </c>
      <c r="E22" s="10">
        <v>2</v>
      </c>
      <c r="F22" s="14">
        <v>48</v>
      </c>
      <c r="G22" s="14">
        <v>24</v>
      </c>
      <c r="H22" s="14">
        <v>24</v>
      </c>
      <c r="I22" s="21">
        <f t="shared" si="1"/>
        <v>2.5</v>
      </c>
      <c r="J22" s="30"/>
      <c r="K22" s="30">
        <v>3</v>
      </c>
      <c r="L22" s="33"/>
      <c r="M22" s="58"/>
    </row>
    <row r="23" spans="1:13" ht="15" customHeight="1" x14ac:dyDescent="0.15">
      <c r="A23" s="56"/>
      <c r="B23" s="52"/>
      <c r="C23" s="16">
        <v>13</v>
      </c>
      <c r="D23" s="13" t="s">
        <v>39</v>
      </c>
      <c r="E23" s="10">
        <v>2</v>
      </c>
      <c r="F23" s="14">
        <v>36</v>
      </c>
      <c r="G23" s="14">
        <v>27</v>
      </c>
      <c r="H23" s="14">
        <v>9</v>
      </c>
      <c r="I23" s="21">
        <f t="shared" ref="I23:I35" si="2">TRUNC(G23/16+H23/16*0.5)+IF((G23/16+H23/16*0.5-TRUNC(G23/16+H23/16*0.5))&gt;=0.75,1,IF((G23/16+H23/16*0.5-TRUNC(G23/16+H23/16*0.5))&gt;=0.25,0.5,0))</f>
        <v>2</v>
      </c>
      <c r="J23" s="31"/>
      <c r="K23" s="33">
        <v>2.5</v>
      </c>
      <c r="L23" s="33"/>
      <c r="M23" s="58"/>
    </row>
    <row r="24" spans="1:13" ht="15" customHeight="1" x14ac:dyDescent="0.15">
      <c r="A24" s="56"/>
      <c r="B24" s="52"/>
      <c r="C24" s="16">
        <v>14</v>
      </c>
      <c r="D24" s="13" t="s">
        <v>40</v>
      </c>
      <c r="E24" s="10">
        <v>2</v>
      </c>
      <c r="F24" s="14">
        <v>56</v>
      </c>
      <c r="G24" s="17">
        <v>20</v>
      </c>
      <c r="H24" s="17">
        <v>36</v>
      </c>
      <c r="I24" s="21">
        <f t="shared" si="2"/>
        <v>2.5</v>
      </c>
      <c r="J24" s="37"/>
      <c r="K24" s="30">
        <v>3.5</v>
      </c>
      <c r="L24" s="33"/>
      <c r="M24" s="58"/>
    </row>
    <row r="25" spans="1:13" ht="15" customHeight="1" x14ac:dyDescent="0.15">
      <c r="A25" s="56"/>
      <c r="B25" s="52"/>
      <c r="C25" s="16">
        <v>15</v>
      </c>
      <c r="D25" s="13" t="s">
        <v>41</v>
      </c>
      <c r="E25" s="10">
        <v>2</v>
      </c>
      <c r="F25" s="9">
        <v>48</v>
      </c>
      <c r="G25" s="9">
        <v>36</v>
      </c>
      <c r="H25" s="9">
        <v>12</v>
      </c>
      <c r="I25" s="21">
        <f t="shared" ref="I25:I26" si="3">TRUNC(G25/16+H25/16*0.5)+IF((G25/16+H25/16*0.5-TRUNC(G25/16+H25/16*0.5))&gt;=0.75,1,IF((G25/16+H25/16*0.5-TRUNC(G25/16+H25/16*0.5))&gt;=0.25,0.5,0))</f>
        <v>2.5</v>
      </c>
      <c r="J25" s="27"/>
      <c r="K25" s="37">
        <v>3</v>
      </c>
      <c r="L25" s="33"/>
      <c r="M25" s="58"/>
    </row>
    <row r="26" spans="1:13" ht="15" customHeight="1" x14ac:dyDescent="0.15">
      <c r="A26" s="56"/>
      <c r="B26" s="52"/>
      <c r="C26" s="16">
        <v>16</v>
      </c>
      <c r="D26" s="13" t="s">
        <v>42</v>
      </c>
      <c r="E26" s="10">
        <v>2</v>
      </c>
      <c r="F26" s="9">
        <v>64</v>
      </c>
      <c r="G26" s="9">
        <v>40</v>
      </c>
      <c r="H26" s="9">
        <v>24</v>
      </c>
      <c r="I26" s="21">
        <f t="shared" si="3"/>
        <v>3.5</v>
      </c>
      <c r="J26" s="27"/>
      <c r="K26" s="37">
        <v>4</v>
      </c>
      <c r="L26" s="33"/>
      <c r="M26" s="58"/>
    </row>
    <row r="27" spans="1:13" ht="15" customHeight="1" x14ac:dyDescent="0.15">
      <c r="A27" s="56"/>
      <c r="B27" s="52"/>
      <c r="C27" s="16">
        <v>17</v>
      </c>
      <c r="D27" s="13" t="s">
        <v>43</v>
      </c>
      <c r="E27" s="16">
        <v>3</v>
      </c>
      <c r="F27" s="14">
        <v>32</v>
      </c>
      <c r="G27" s="14">
        <v>0</v>
      </c>
      <c r="H27" s="14">
        <v>32</v>
      </c>
      <c r="I27" s="21">
        <f t="shared" ref="I27" si="4">TRUNC(G27/16+H27/16*0.5)+IF((G27/16+H27/16*0.5-TRUNC(G27/16+H27/16*0.5))&gt;=0.75,1,IF((G27/16+H27/16*0.5-TRUNC(G27/16+H27/16*0.5))&gt;=0.25,0.5,0))</f>
        <v>1</v>
      </c>
      <c r="J27" s="30"/>
      <c r="K27" s="30"/>
      <c r="L27" s="30">
        <v>2</v>
      </c>
      <c r="M27" s="58"/>
    </row>
    <row r="28" spans="1:13" ht="15" customHeight="1" x14ac:dyDescent="0.15">
      <c r="A28" s="56"/>
      <c r="B28" s="52"/>
      <c r="C28" s="16">
        <v>18</v>
      </c>
      <c r="D28" s="13" t="s">
        <v>44</v>
      </c>
      <c r="E28" s="10">
        <v>3</v>
      </c>
      <c r="F28" s="9">
        <v>64</v>
      </c>
      <c r="G28" s="9">
        <v>32</v>
      </c>
      <c r="H28" s="9">
        <v>32</v>
      </c>
      <c r="I28" s="21">
        <f t="shared" si="2"/>
        <v>3</v>
      </c>
      <c r="J28" s="30"/>
      <c r="K28" s="30"/>
      <c r="L28" s="30">
        <v>4</v>
      </c>
      <c r="M28" s="58"/>
    </row>
    <row r="29" spans="1:13" ht="15" customHeight="1" x14ac:dyDescent="0.15">
      <c r="A29" s="56"/>
      <c r="B29" s="52"/>
      <c r="C29" s="16">
        <v>19</v>
      </c>
      <c r="D29" s="13" t="s">
        <v>45</v>
      </c>
      <c r="E29" s="10">
        <v>3</v>
      </c>
      <c r="F29" s="14">
        <v>64</v>
      </c>
      <c r="G29" s="14">
        <v>36</v>
      </c>
      <c r="H29" s="14">
        <v>28</v>
      </c>
      <c r="I29" s="21">
        <f t="shared" si="2"/>
        <v>3</v>
      </c>
      <c r="J29" s="30"/>
      <c r="K29" s="30"/>
      <c r="L29" s="30">
        <v>4</v>
      </c>
      <c r="M29" s="58"/>
    </row>
    <row r="30" spans="1:13" ht="15" customHeight="1" x14ac:dyDescent="0.15">
      <c r="A30" s="56"/>
      <c r="B30" s="52"/>
      <c r="C30" s="16">
        <v>20</v>
      </c>
      <c r="D30" s="13" t="s">
        <v>46</v>
      </c>
      <c r="E30" s="10">
        <v>3</v>
      </c>
      <c r="F30" s="14">
        <v>56</v>
      </c>
      <c r="G30" s="14">
        <v>38</v>
      </c>
      <c r="H30" s="14">
        <v>18</v>
      </c>
      <c r="I30" s="21">
        <f t="shared" si="2"/>
        <v>3</v>
      </c>
      <c r="J30" s="30"/>
      <c r="K30" s="30"/>
      <c r="L30" s="36">
        <v>3.5</v>
      </c>
      <c r="M30" s="58"/>
    </row>
    <row r="31" spans="1:13" ht="15" customHeight="1" x14ac:dyDescent="0.15">
      <c r="A31" s="56"/>
      <c r="B31" s="52"/>
      <c r="C31" s="16">
        <v>21</v>
      </c>
      <c r="D31" s="13" t="s">
        <v>47</v>
      </c>
      <c r="E31" s="10">
        <v>3</v>
      </c>
      <c r="F31" s="14">
        <v>24</v>
      </c>
      <c r="G31" s="14">
        <v>0</v>
      </c>
      <c r="H31" s="14">
        <v>24</v>
      </c>
      <c r="I31" s="21">
        <f t="shared" si="2"/>
        <v>1</v>
      </c>
      <c r="J31" s="30"/>
      <c r="K31" s="37"/>
      <c r="L31" s="30">
        <v>1.5</v>
      </c>
      <c r="M31" s="58"/>
    </row>
    <row r="32" spans="1:13" ht="15" customHeight="1" x14ac:dyDescent="0.15">
      <c r="A32" s="56"/>
      <c r="B32" s="52"/>
      <c r="C32" s="16">
        <v>22</v>
      </c>
      <c r="D32" s="13" t="s">
        <v>48</v>
      </c>
      <c r="E32" s="10">
        <v>3</v>
      </c>
      <c r="F32" s="14">
        <v>24</v>
      </c>
      <c r="G32" s="14">
        <v>0</v>
      </c>
      <c r="H32" s="14">
        <v>24</v>
      </c>
      <c r="I32" s="21">
        <f t="shared" si="2"/>
        <v>1</v>
      </c>
      <c r="J32" s="30"/>
      <c r="K32" s="31"/>
      <c r="L32" s="30">
        <v>1.5</v>
      </c>
      <c r="M32" s="58"/>
    </row>
    <row r="33" spans="1:27" ht="15" customHeight="1" x14ac:dyDescent="0.15">
      <c r="A33" s="56"/>
      <c r="B33" s="52"/>
      <c r="C33" s="16">
        <v>23</v>
      </c>
      <c r="D33" s="13" t="s">
        <v>49</v>
      </c>
      <c r="E33" s="10">
        <v>3</v>
      </c>
      <c r="F33" s="9">
        <v>64</v>
      </c>
      <c r="G33" s="9">
        <v>36</v>
      </c>
      <c r="H33" s="9">
        <v>28</v>
      </c>
      <c r="I33" s="21">
        <f t="shared" si="2"/>
        <v>3</v>
      </c>
      <c r="J33" s="27"/>
      <c r="K33" s="37"/>
      <c r="L33" s="10">
        <v>4</v>
      </c>
      <c r="M33" s="58"/>
    </row>
    <row r="34" spans="1:27" ht="15" customHeight="1" x14ac:dyDescent="0.15">
      <c r="A34" s="56"/>
      <c r="B34" s="52"/>
      <c r="C34" s="16">
        <v>24</v>
      </c>
      <c r="D34" s="13" t="s">
        <v>50</v>
      </c>
      <c r="E34" s="10">
        <v>3</v>
      </c>
      <c r="F34" s="14">
        <v>42</v>
      </c>
      <c r="G34" s="14">
        <v>24</v>
      </c>
      <c r="H34" s="14">
        <v>18</v>
      </c>
      <c r="I34" s="21">
        <f t="shared" si="2"/>
        <v>2</v>
      </c>
      <c r="J34" s="27"/>
      <c r="K34" s="37"/>
      <c r="L34" s="10">
        <v>2.5</v>
      </c>
      <c r="M34" s="58"/>
    </row>
    <row r="35" spans="1:27" ht="15" customHeight="1" x14ac:dyDescent="0.15">
      <c r="A35" s="56"/>
      <c r="B35" s="52"/>
      <c r="C35" s="16">
        <v>25</v>
      </c>
      <c r="D35" s="13" t="s">
        <v>51</v>
      </c>
      <c r="E35" s="10">
        <v>3</v>
      </c>
      <c r="F35" s="17">
        <v>24</v>
      </c>
      <c r="G35" s="17">
        <v>0</v>
      </c>
      <c r="H35" s="17">
        <v>24</v>
      </c>
      <c r="I35" s="21">
        <f t="shared" si="2"/>
        <v>1</v>
      </c>
      <c r="J35" s="27"/>
      <c r="K35" s="37"/>
      <c r="L35" s="16">
        <v>1.5</v>
      </c>
      <c r="M35" s="58"/>
    </row>
    <row r="36" spans="1:27" ht="15" customHeight="1" x14ac:dyDescent="0.15">
      <c r="A36" s="56"/>
      <c r="B36" s="40"/>
      <c r="C36" s="43" t="s">
        <v>25</v>
      </c>
      <c r="D36" s="43"/>
      <c r="E36" s="43"/>
      <c r="F36" s="14">
        <f>SUM(F17:F35)</f>
        <v>858</v>
      </c>
      <c r="G36" s="14">
        <f>SUM(G17:G35)</f>
        <v>414</v>
      </c>
      <c r="H36" s="14">
        <f>SUM(H17:H35)</f>
        <v>444</v>
      </c>
      <c r="I36" s="26">
        <f>SUM(I17:I35)</f>
        <v>41</v>
      </c>
      <c r="J36" s="10"/>
      <c r="K36" s="10"/>
      <c r="L36" s="10"/>
      <c r="M36" s="58"/>
    </row>
    <row r="37" spans="1:27" ht="15" customHeight="1" x14ac:dyDescent="0.15">
      <c r="A37" s="57"/>
      <c r="B37" s="40"/>
      <c r="C37" s="44" t="s">
        <v>26</v>
      </c>
      <c r="D37" s="44"/>
      <c r="E37" s="44"/>
      <c r="F37" s="15">
        <f>F36/F38</f>
        <v>0.74608695652173918</v>
      </c>
      <c r="G37" s="42" t="s">
        <v>52</v>
      </c>
      <c r="H37" s="42"/>
      <c r="I37" s="15">
        <f>I36/I38</f>
        <v>0.7192982456140351</v>
      </c>
      <c r="J37" s="10"/>
      <c r="K37" s="10"/>
      <c r="L37" s="10"/>
      <c r="M37" s="58"/>
    </row>
    <row r="38" spans="1:27" ht="15" customHeight="1" x14ac:dyDescent="0.15">
      <c r="A38" s="52" t="s">
        <v>53</v>
      </c>
      <c r="B38" s="40"/>
      <c r="C38" s="44" t="s">
        <v>54</v>
      </c>
      <c r="D38" s="45"/>
      <c r="E38" s="45"/>
      <c r="F38" s="14">
        <f>F10+F15+F36</f>
        <v>1150</v>
      </c>
      <c r="G38" s="14">
        <f>G10+G15+G36</f>
        <v>618</v>
      </c>
      <c r="H38" s="14">
        <f>H10+H15+H36</f>
        <v>532</v>
      </c>
      <c r="I38" s="26">
        <f>I10+I15+I36</f>
        <v>57</v>
      </c>
      <c r="J38" s="10"/>
      <c r="K38" s="10"/>
      <c r="L38" s="10"/>
      <c r="M38" s="58"/>
    </row>
    <row r="39" spans="1:27" ht="15" customHeight="1" x14ac:dyDescent="0.15">
      <c r="A39" s="40"/>
      <c r="B39" s="40"/>
      <c r="C39" s="43" t="s">
        <v>55</v>
      </c>
      <c r="D39" s="43"/>
      <c r="E39" s="42" t="s">
        <v>56</v>
      </c>
      <c r="F39" s="42"/>
      <c r="G39" s="42"/>
      <c r="H39" s="42"/>
      <c r="I39" s="42"/>
      <c r="J39" s="38"/>
      <c r="K39" s="38"/>
      <c r="L39" s="38"/>
      <c r="M39" s="58"/>
    </row>
    <row r="40" spans="1:27" ht="15" customHeight="1" x14ac:dyDescent="0.15">
      <c r="A40" s="40"/>
      <c r="B40" s="40"/>
      <c r="C40" s="43" t="s">
        <v>57</v>
      </c>
      <c r="D40" s="43"/>
      <c r="E40" s="43"/>
      <c r="F40" s="43"/>
      <c r="G40" s="43"/>
      <c r="H40" s="43"/>
      <c r="I40" s="43"/>
      <c r="J40" s="16">
        <f>SUM(J8:J35)</f>
        <v>24</v>
      </c>
      <c r="K40" s="16">
        <f>SUM(K8:K35)</f>
        <v>22.5</v>
      </c>
      <c r="L40" s="16">
        <f>SUM(L8:L35)</f>
        <v>24.5</v>
      </c>
      <c r="M40" s="58"/>
    </row>
    <row r="41" spans="1:27" ht="15" customHeight="1" x14ac:dyDescent="0.15">
      <c r="A41" s="46" t="s">
        <v>58</v>
      </c>
      <c r="B41" s="47"/>
      <c r="C41" s="47"/>
      <c r="D41" s="48"/>
      <c r="E41" s="10" t="s">
        <v>59</v>
      </c>
      <c r="F41" s="16">
        <v>80</v>
      </c>
      <c r="G41" s="16">
        <v>80</v>
      </c>
      <c r="H41" s="16">
        <v>0</v>
      </c>
      <c r="I41" s="16">
        <v>5</v>
      </c>
      <c r="J41" s="38"/>
      <c r="K41" s="38"/>
      <c r="L41" s="38"/>
      <c r="M41" s="58"/>
    </row>
    <row r="42" spans="1:27" ht="15" customHeight="1" x14ac:dyDescent="0.15">
      <c r="A42" s="46" t="s">
        <v>60</v>
      </c>
      <c r="B42" s="47"/>
      <c r="C42" s="49"/>
      <c r="D42" s="50"/>
      <c r="E42" s="10" t="s">
        <v>59</v>
      </c>
      <c r="F42" s="14">
        <v>24</v>
      </c>
      <c r="G42" s="14">
        <v>0</v>
      </c>
      <c r="H42" s="14">
        <v>24</v>
      </c>
      <c r="I42" s="26">
        <v>1</v>
      </c>
      <c r="J42" s="38"/>
      <c r="K42" s="38"/>
      <c r="L42" s="38"/>
      <c r="M42" s="58"/>
    </row>
    <row r="43" spans="1:27" ht="15" customHeight="1" x14ac:dyDescent="0.15">
      <c r="A43" s="51" t="s">
        <v>61</v>
      </c>
      <c r="B43" s="47"/>
      <c r="C43" s="47"/>
      <c r="D43" s="48"/>
      <c r="E43" s="10">
        <v>4</v>
      </c>
      <c r="F43" s="14"/>
      <c r="G43" s="14"/>
      <c r="H43" s="14"/>
      <c r="I43" s="26">
        <v>24</v>
      </c>
      <c r="J43" s="38"/>
      <c r="K43" s="38"/>
      <c r="L43" s="38"/>
      <c r="M43" s="58"/>
    </row>
    <row r="44" spans="1:27" ht="15" customHeight="1" x14ac:dyDescent="0.15">
      <c r="A44" s="43" t="s">
        <v>62</v>
      </c>
      <c r="B44" s="43"/>
      <c r="C44" s="43"/>
      <c r="D44" s="43"/>
      <c r="E44" s="10" t="s">
        <v>59</v>
      </c>
      <c r="F44" s="10"/>
      <c r="G44" s="10"/>
      <c r="H44" s="10"/>
      <c r="I44" s="27">
        <v>24</v>
      </c>
      <c r="J44" s="38"/>
      <c r="K44" s="38"/>
      <c r="L44" s="38"/>
      <c r="M44" s="58"/>
    </row>
    <row r="45" spans="1:27" ht="15" customHeight="1" x14ac:dyDescent="0.15">
      <c r="A45" s="43" t="s">
        <v>63</v>
      </c>
      <c r="B45" s="43"/>
      <c r="C45" s="43"/>
      <c r="D45" s="43"/>
      <c r="E45" s="10" t="s">
        <v>64</v>
      </c>
      <c r="F45" s="10"/>
      <c r="G45" s="10"/>
      <c r="H45" s="10"/>
      <c r="I45" s="10">
        <v>2</v>
      </c>
      <c r="J45" s="10"/>
      <c r="K45" s="10"/>
      <c r="L45" s="10"/>
      <c r="M45" s="58"/>
    </row>
    <row r="46" spans="1:27" ht="15" customHeight="1" x14ac:dyDescent="0.15">
      <c r="A46" s="52" t="s">
        <v>65</v>
      </c>
      <c r="B46" s="52"/>
      <c r="C46" s="52" t="s">
        <v>66</v>
      </c>
      <c r="D46" s="52"/>
      <c r="E46" s="52"/>
      <c r="F46" s="18"/>
      <c r="G46" s="18"/>
      <c r="H46" s="18"/>
      <c r="I46" s="18">
        <f>SUM(I38+I41+I42+I43+I44+I45)</f>
        <v>113</v>
      </c>
      <c r="J46" s="38"/>
      <c r="K46" s="38"/>
      <c r="L46" s="38"/>
      <c r="M46" s="58"/>
      <c r="O46" s="1"/>
    </row>
    <row r="47" spans="1:27" ht="15" customHeight="1" x14ac:dyDescent="0.15">
      <c r="A47" s="52"/>
      <c r="B47" s="52"/>
      <c r="C47" s="52" t="s">
        <v>55</v>
      </c>
      <c r="D47" s="52"/>
      <c r="E47" s="52"/>
      <c r="F47" s="42" t="s">
        <v>67</v>
      </c>
      <c r="G47" s="42"/>
      <c r="H47" s="42"/>
      <c r="I47" s="16"/>
      <c r="J47" s="38"/>
      <c r="K47" s="38"/>
      <c r="L47" s="38"/>
      <c r="M47" s="59"/>
    </row>
    <row r="48" spans="1:27" ht="15" customHeight="1" x14ac:dyDescent="0.15">
      <c r="A48" s="53" t="s">
        <v>68</v>
      </c>
      <c r="B48" s="53"/>
      <c r="C48" s="53"/>
      <c r="D48" s="53"/>
      <c r="E48" s="53"/>
      <c r="F48" s="53"/>
      <c r="G48" s="53"/>
      <c r="H48" s="53"/>
      <c r="I48" s="53"/>
      <c r="J48" s="53"/>
      <c r="K48" s="53"/>
      <c r="L48" s="53"/>
      <c r="M48" s="53"/>
      <c r="S48" s="1"/>
      <c r="T48" s="1"/>
      <c r="U48" s="1"/>
      <c r="V48" s="1"/>
      <c r="W48" s="1"/>
      <c r="X48" s="1"/>
      <c r="Y48" s="1"/>
      <c r="Z48" s="1"/>
      <c r="AA48" s="1"/>
    </row>
    <row r="49" spans="1:13" s="1" customFormat="1" ht="15" customHeight="1" x14ac:dyDescent="0.15">
      <c r="A49" s="54" t="s">
        <v>69</v>
      </c>
      <c r="B49" s="54"/>
      <c r="C49" s="54"/>
      <c r="D49" s="54"/>
      <c r="E49" s="54"/>
      <c r="F49" s="54"/>
      <c r="G49" s="54"/>
      <c r="H49" s="54"/>
      <c r="I49" s="54"/>
      <c r="J49" s="54"/>
      <c r="K49" s="54"/>
      <c r="L49" s="54"/>
      <c r="M49" s="54"/>
    </row>
    <row r="50" spans="1:13" s="1" customFormat="1" ht="15" customHeight="1" x14ac:dyDescent="0.15">
      <c r="A50" s="53"/>
      <c r="B50" s="53"/>
      <c r="C50" s="53"/>
      <c r="D50" s="53"/>
      <c r="E50" s="53"/>
      <c r="F50" s="53"/>
      <c r="G50" s="53"/>
      <c r="H50" s="53"/>
      <c r="I50" s="53"/>
      <c r="J50" s="53"/>
      <c r="K50" s="53"/>
      <c r="L50" s="53"/>
      <c r="M50" s="53"/>
    </row>
    <row r="51" spans="1:13" ht="17.25" customHeight="1" x14ac:dyDescent="0.15">
      <c r="A51" s="19"/>
      <c r="B51" s="19"/>
      <c r="C51" s="19"/>
      <c r="D51" s="19"/>
      <c r="E51" s="20"/>
      <c r="F51" s="20"/>
      <c r="G51" s="20"/>
      <c r="H51" s="20"/>
      <c r="I51" s="20"/>
      <c r="J51" s="20"/>
      <c r="K51" s="20"/>
      <c r="L51" s="20"/>
      <c r="M51" s="19"/>
    </row>
  </sheetData>
  <mergeCells count="47">
    <mergeCell ref="A50:M50"/>
    <mergeCell ref="A7:A11"/>
    <mergeCell ref="A12:A37"/>
    <mergeCell ref="B7:B11"/>
    <mergeCell ref="B12:B16"/>
    <mergeCell ref="B17:B37"/>
    <mergeCell ref="M8:M47"/>
    <mergeCell ref="A46:B47"/>
    <mergeCell ref="A38:B40"/>
    <mergeCell ref="C46:E46"/>
    <mergeCell ref="C47:E47"/>
    <mergeCell ref="F47:H47"/>
    <mergeCell ref="A48:M48"/>
    <mergeCell ref="A49:M49"/>
    <mergeCell ref="A42:B42"/>
    <mergeCell ref="C42:D42"/>
    <mergeCell ref="A43:D43"/>
    <mergeCell ref="A44:D44"/>
    <mergeCell ref="A45:D45"/>
    <mergeCell ref="C38:E38"/>
    <mergeCell ref="C39:D39"/>
    <mergeCell ref="E39:I39"/>
    <mergeCell ref="C40:I40"/>
    <mergeCell ref="A41:D41"/>
    <mergeCell ref="C16:E16"/>
    <mergeCell ref="G16:H16"/>
    <mergeCell ref="C36:E36"/>
    <mergeCell ref="C37:E37"/>
    <mergeCell ref="G37:H37"/>
    <mergeCell ref="J6:M6"/>
    <mergeCell ref="C10:E10"/>
    <mergeCell ref="C11:E11"/>
    <mergeCell ref="G11:H11"/>
    <mergeCell ref="C15:E15"/>
    <mergeCell ref="C2:C6"/>
    <mergeCell ref="D2:D6"/>
    <mergeCell ref="E2:E6"/>
    <mergeCell ref="F3:F6"/>
    <mergeCell ref="G3:G6"/>
    <mergeCell ref="H3:H6"/>
    <mergeCell ref="I2:I6"/>
    <mergeCell ref="A1:M1"/>
    <mergeCell ref="F2:H2"/>
    <mergeCell ref="J2:M2"/>
    <mergeCell ref="J3:K3"/>
    <mergeCell ref="L3:M3"/>
    <mergeCell ref="A2:B6"/>
  </mergeCells>
  <phoneticPr fontId="12" type="noConversion"/>
  <printOptions horizontalCentered="1"/>
  <pageMargins left="0.12" right="0.12" top="0.59" bottom="0.59" header="0.12" footer="0.12"/>
  <pageSetup paperSize="9" orientation="portrait" r:id="rId1"/>
  <headerFooter alignWithMargins="0"/>
  <rowBreaks count="1" manualBreakCount="1">
    <brk id="1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修改稿6.19</vt:lpstr>
      <vt:lpstr>修改稿6.19!Print_Titles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Mac</dc:creator>
  <cp:lastModifiedBy>gxmu</cp:lastModifiedBy>
  <dcterms:created xsi:type="dcterms:W3CDTF">2020-06-15T08:31:00Z</dcterms:created>
  <dcterms:modified xsi:type="dcterms:W3CDTF">2020-09-29T07:24:32Z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2052-11.1.0.9740</vt:lpwstr>
  </property>
</Properties>
</file>