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3级之后生工-新培养方案 专业基础课与专业课 V2.0" sheetId="2" r:id="rId1"/>
    <sheet name="Sheet2" sheetId="1" r:id="rId2"/>
  </sheets>
  <calcPr calcId="144525"/>
</workbook>
</file>

<file path=xl/sharedStrings.xml><?xml version="1.0" encoding="utf-8"?>
<sst xmlns="http://schemas.openxmlformats.org/spreadsheetml/2006/main" count="317" uniqueCount="191">
  <si>
    <t>广西医科大学四年制生物医学工程专业教学进程表
（3年武鸣校区+1年实习）</t>
  </si>
  <si>
    <t>类别</t>
  </si>
  <si>
    <t>号</t>
  </si>
  <si>
    <t>课程名称</t>
  </si>
  <si>
    <t>授课学期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</si>
  <si>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</si>
  <si>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</si>
  <si>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</si>
  <si>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</si>
  <si>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</si>
  <si>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</si>
  <si>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</si>
  <si>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</si>
  <si>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</si>
  <si>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</si>
  <si>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
学期</t>
  </si>
  <si>
    <t>2
学期</t>
  </si>
  <si>
    <t>3
学期</t>
  </si>
  <si>
    <t>4
学期</t>
  </si>
  <si>
    <t>5
学期</t>
  </si>
  <si>
    <t>6
学期</t>
  </si>
  <si>
    <t>7、8
学期</t>
  </si>
  <si>
    <t>2周</t>
  </si>
  <si>
    <t>16周</t>
  </si>
  <si>
    <t>8周</t>
  </si>
  <si>
    <t>36周</t>
  </si>
  <si>
    <t>周学时数</t>
  </si>
  <si>
    <t>10月18日V1.0备注</t>
  </si>
  <si>
    <t>11月8日V3.0备注</t>
  </si>
  <si>
    <t>军事理论*</t>
  </si>
  <si>
    <t>改学分</t>
  </si>
  <si>
    <t>英语*</t>
  </si>
  <si>
    <t>1～4</t>
  </si>
  <si>
    <t>体育</t>
  </si>
  <si>
    <t>1～8</t>
  </si>
  <si>
    <t>大学生心理健康教育</t>
  </si>
  <si>
    <t>1～2</t>
  </si>
  <si>
    <t>改学时学分、授课学期</t>
  </si>
  <si>
    <t>调整学分为2.0</t>
  </si>
  <si>
    <t>大学生安全教育*</t>
  </si>
  <si>
    <t>改授课学期</t>
  </si>
  <si>
    <t>劳动教育*</t>
  </si>
  <si>
    <t>1～5</t>
  </si>
  <si>
    <t>新增</t>
  </si>
  <si>
    <t>创业基础*</t>
  </si>
  <si>
    <t>2～4</t>
  </si>
  <si>
    <t>调整理论课与实践课学时，改授课学期</t>
  </si>
  <si>
    <t>大学生职业发展与就业指导*</t>
  </si>
  <si>
    <t>形势与政策*</t>
  </si>
  <si>
    <t>1～10</t>
  </si>
  <si>
    <t>第7、8学期，各0.5学分</t>
  </si>
  <si>
    <t>思想道德与法治*</t>
  </si>
  <si>
    <t>改课程名称</t>
  </si>
  <si>
    <t>中国近现代史纲要*</t>
  </si>
  <si>
    <t>毛泽东思想和中国特色社会主义理论体系概论*</t>
  </si>
  <si>
    <t>改学时学分</t>
  </si>
  <si>
    <t>习近平新时代中国特色社会主义思想概论*</t>
  </si>
  <si>
    <t>新增课程，临床医学类专业第4学期开设，非临床医学类专业第5学期开设</t>
  </si>
  <si>
    <t>马克思主义基本原理*</t>
  </si>
  <si>
    <t>改课程名称，非临床医学类专业第4学期开设，临床医学类专业第5学期开设</t>
  </si>
  <si>
    <t>小计</t>
  </si>
  <si>
    <t>占必修课百分比 理论：实践</t>
  </si>
  <si>
    <t>1:0.68</t>
  </si>
  <si>
    <t>专业阶段课程</t>
  </si>
  <si>
    <t>专业基础</t>
  </si>
  <si>
    <t xml:space="preserve">电路与电子学 </t>
  </si>
  <si>
    <t>电子电路制作</t>
  </si>
  <si>
    <t>原为：电路制作实训（36实验学时）
改为：电子电路制作（24实验学时）</t>
  </si>
  <si>
    <t>电子线路EDA</t>
  </si>
  <si>
    <t>数字电路与逻辑设计</t>
  </si>
  <si>
    <t>物理学</t>
  </si>
  <si>
    <t>2～3</t>
  </si>
  <si>
    <t>程序设计方法</t>
  </si>
  <si>
    <t>概率论与数理统计</t>
  </si>
  <si>
    <t>线性代数（限选）</t>
  </si>
  <si>
    <t>高等数学（限选）</t>
  </si>
  <si>
    <t>生物医学工程导论（限选）</t>
  </si>
  <si>
    <t>原为生物医学工程导论，改为生物医学工程导论（限选）</t>
  </si>
  <si>
    <t>生物化学分子生物学（限选）</t>
  </si>
  <si>
    <t>原为生物化学分子生物学，改为生物化学分子生物学（限选）</t>
  </si>
  <si>
    <t>生理学（限选）</t>
  </si>
  <si>
    <t>原为生理学，改为生理学（限选）</t>
  </si>
  <si>
    <t>基础化学（限选）</t>
  </si>
  <si>
    <t>原为第5学期，改为第3学期</t>
  </si>
  <si>
    <t>1:0.59</t>
  </si>
  <si>
    <t>专业课</t>
  </si>
  <si>
    <t>电子电路综合设计</t>
  </si>
  <si>
    <t>原为：电路设计实训（54实验学时）
改为：电子电路综合设计 (实验:32学时，第3学期)和电子线路EDA（实验:36学时，第2学期）</t>
  </si>
  <si>
    <t>信号与系统</t>
  </si>
  <si>
    <t>微机原理与单片机应用</t>
  </si>
  <si>
    <t>原为：单片机原理与应用（54学时，理论：36学时，实验18学时）
改为：微机原理与单片机应用(72学时，理论：54学时，实验:18学时)</t>
  </si>
  <si>
    <t>医学图像处理</t>
  </si>
  <si>
    <t>医用传感器</t>
  </si>
  <si>
    <t>医疗设备创新实训</t>
  </si>
  <si>
    <t>原为：医疗设备创新创业实训
改为：医疗设备创新实训</t>
  </si>
  <si>
    <t>生物信号处理</t>
  </si>
  <si>
    <t>原学时为：71=50+21
改为：72=52+20</t>
  </si>
  <si>
    <t>智能嵌入技术开发与实践</t>
  </si>
  <si>
    <t>原为：嵌入式系统（实验：45学时）
改为：智能嵌入技术开发与实践（实验：54学时）</t>
  </si>
  <si>
    <t>第5学期改到第6学期</t>
  </si>
  <si>
    <t>机械制图</t>
  </si>
  <si>
    <t>临床工程技术</t>
  </si>
  <si>
    <t>常见医疗仪器维护</t>
  </si>
  <si>
    <t>原为：医学实验仪器维护与管理（32=17+15）
改为：常见医疗仪器维护（32=20+12）</t>
  </si>
  <si>
    <t>医学影像原理与设备</t>
  </si>
  <si>
    <t>医用电子仪器原理与设计</t>
  </si>
  <si>
    <t>生物建模仿真</t>
  </si>
  <si>
    <t>原为：生物医学工程综合实训（实验72学时）
改为：生物建模仿真（60学时，理论：42，实验18）</t>
  </si>
  <si>
    <t>第6学期改到第5学期</t>
  </si>
  <si>
    <t>机械实训</t>
  </si>
  <si>
    <t>原为：基础基础实训
改为：机械实训</t>
  </si>
  <si>
    <t>生物电子工程实训</t>
  </si>
  <si>
    <t>放射医学技术（限选）</t>
  </si>
  <si>
    <t>专业英语（限选）</t>
  </si>
  <si>
    <t>科研论文阅读与写作（限选）</t>
  </si>
  <si>
    <t>1:0.83</t>
  </si>
  <si>
    <t>必修课</t>
  </si>
  <si>
    <t>理论、实践、学分总计</t>
  </si>
  <si>
    <t>理论：实践</t>
  </si>
  <si>
    <r>
      <rPr>
        <sz val="8"/>
        <rFont val="宋体"/>
        <charset val="134"/>
      </rPr>
      <t>1：0.</t>
    </r>
    <r>
      <rPr>
        <sz val="8"/>
        <color rgb="FF000000"/>
        <rFont val="宋体"/>
        <charset val="134"/>
      </rPr>
      <t>72</t>
    </r>
  </si>
  <si>
    <t>选修课</t>
  </si>
  <si>
    <t>任选课</t>
  </si>
  <si>
    <t>1～6</t>
  </si>
  <si>
    <t>限选课</t>
  </si>
  <si>
    <t>毕业实习与毕业设计（论文）</t>
  </si>
  <si>
    <r>
      <rPr>
        <sz val="8"/>
        <rFont val="宋体"/>
        <charset val="134"/>
      </rPr>
      <t>7～</t>
    </r>
    <r>
      <rPr>
        <sz val="8"/>
        <color rgb="FF000000"/>
        <rFont val="宋体"/>
        <charset val="134"/>
      </rPr>
      <t>8</t>
    </r>
  </si>
  <si>
    <t>原为毕业实习，改为毕业实习与毕业设计（论文）</t>
  </si>
  <si>
    <t>军事技能</t>
  </si>
  <si>
    <t>机动</t>
  </si>
  <si>
    <t>将原列在课程名称第1点的“军事技能”列在此行，不列学时，只列学分</t>
  </si>
  <si>
    <t>社会实践</t>
  </si>
  <si>
    <t>创新创业素质拓展</t>
  </si>
  <si>
    <t>合计</t>
  </si>
  <si>
    <t>总学时、总学分</t>
  </si>
  <si>
    <t>1:0.52</t>
  </si>
  <si>
    <t>说明：
     《形势与政策》64（36,28）学时，2学分，实践教学由学工部（处）、校团委、二级学院安排。其他思政课、就业指导、创业基础、大学生安全教育等实践教学机动安排，具体方案由相关教学部门另订并具体实施。</t>
  </si>
  <si>
    <t>1、去掉六门课程</t>
  </si>
  <si>
    <t>数学建模实训</t>
  </si>
  <si>
    <t>基础医学概论（限选）</t>
  </si>
  <si>
    <t>3～4</t>
  </si>
  <si>
    <t>数据结构与算法</t>
  </si>
  <si>
    <t>微机原理与接口技术</t>
  </si>
  <si>
    <t>临床医学概论（限选）</t>
  </si>
  <si>
    <t>医院信息系统</t>
  </si>
  <si>
    <t>2、增加八门课程</t>
  </si>
  <si>
    <t>生物医学工程导论</t>
  </si>
  <si>
    <t>生物化学分子生物学</t>
  </si>
  <si>
    <t>生理学</t>
  </si>
  <si>
    <t>去课程和加课程对比：总学时减少51学时，理论学时减少87学时，实验学时增加36学时，学分减少6学分</t>
  </si>
  <si>
    <t>3、调整课程的学时情况（备注列）</t>
  </si>
  <si>
    <t>原理论</t>
  </si>
  <si>
    <t>原实验</t>
  </si>
  <si>
    <t>现理论</t>
  </si>
  <si>
    <t>现实验</t>
  </si>
  <si>
    <t>原学分</t>
  </si>
  <si>
    <t>现学分</t>
  </si>
  <si>
    <t>调整课程对比：总学时减少18学时，理论增加65学时，实验减少83学时，学分增加1.5学分</t>
  </si>
  <si>
    <t>整体情况比对：总学时减少69学时，理论学时减少22学时，实验学时减少47学时，学分减少4.5学分。</t>
  </si>
  <si>
    <t>序号</t>
  </si>
  <si>
    <t>基础阶段课程</t>
  </si>
  <si>
    <t>公共基础课</t>
  </si>
  <si>
    <t>毕业实习/毕业设计 44周</t>
  </si>
  <si>
    <t>军事理论</t>
  </si>
  <si>
    <t>英语</t>
  </si>
  <si>
    <t>1～3</t>
  </si>
  <si>
    <t>大学生安全教育</t>
  </si>
  <si>
    <t>创业基础</t>
  </si>
  <si>
    <r>
      <rPr>
        <sz val="8"/>
        <rFont val="宋体"/>
        <charset val="134"/>
      </rPr>
      <t>1～</t>
    </r>
    <r>
      <rPr>
        <sz val="8"/>
        <color rgb="FF000000"/>
        <rFont val="宋体"/>
        <charset val="134"/>
      </rPr>
      <t>6</t>
    </r>
  </si>
  <si>
    <t>大学生职业发展与就业指导</t>
  </si>
  <si>
    <r>
      <rPr>
        <sz val="8"/>
        <rFont val="宋体"/>
        <charset val="134"/>
      </rPr>
      <t>2～</t>
    </r>
    <r>
      <rPr>
        <sz val="8"/>
        <color rgb="FF000000"/>
        <rFont val="宋体"/>
        <charset val="134"/>
      </rPr>
      <t>6</t>
    </r>
  </si>
  <si>
    <t>形势与政策</t>
  </si>
  <si>
    <t>中国近现代史纲要</t>
  </si>
  <si>
    <t>思想品德修养与法律基础</t>
  </si>
  <si>
    <t>马克思主义基本原理概论</t>
  </si>
  <si>
    <t>毛泽东思想和中国特色社会主义理论体系概论</t>
  </si>
  <si>
    <t>计算机应用基础（限选）</t>
  </si>
  <si>
    <r>
      <rPr>
        <sz val="8"/>
        <rFont val="宋体"/>
        <charset val="134"/>
      </rPr>
      <t>1:0.</t>
    </r>
    <r>
      <rPr>
        <sz val="8"/>
        <color rgb="FF000000"/>
        <rFont val="宋体"/>
        <charset val="134"/>
      </rPr>
      <t>85</t>
    </r>
  </si>
  <si>
    <t>电路制作实训</t>
  </si>
  <si>
    <t>1:0.58</t>
  </si>
  <si>
    <t>电路设计实训</t>
  </si>
  <si>
    <t>单片机原理与应用</t>
  </si>
  <si>
    <t>医疗设备创新创业实训</t>
  </si>
  <si>
    <t>嵌入式系统</t>
  </si>
  <si>
    <t>医学实验仪器维护与管理</t>
  </si>
  <si>
    <t>生物医学工程综合实训</t>
  </si>
  <si>
    <t>机械基础实训</t>
  </si>
  <si>
    <t>1:0.97</t>
  </si>
  <si>
    <r>
      <rPr>
        <sz val="8"/>
        <rFont val="宋体"/>
        <charset val="134"/>
      </rPr>
      <t>1：0.</t>
    </r>
    <r>
      <rPr>
        <sz val="8"/>
        <color rgb="FF000000"/>
        <rFont val="宋体"/>
        <charset val="134"/>
      </rPr>
      <t>82</t>
    </r>
  </si>
  <si>
    <t>毕业实习</t>
  </si>
  <si>
    <t>应该为212.5</t>
  </si>
  <si>
    <r>
      <rPr>
        <sz val="8"/>
        <rFont val="宋体"/>
        <charset val="134"/>
      </rPr>
      <t>1:1.</t>
    </r>
    <r>
      <rPr>
        <sz val="8"/>
        <color rgb="FF000000"/>
        <rFont val="宋体"/>
        <charset val="134"/>
      </rPr>
      <t>42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</si>
</sst>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.0_ "/>
    <numFmt numFmtId="178" formatCode="0.0;[Red]0.0"/>
  </numFmts>
  <fonts count="38">
    <font>
      <sz val="11"/>
      <color indexed="8"/>
      <name val="宋体"/>
      <charset val="134"/>
      <scheme val="minor"/>
    </font>
    <font>
      <b/>
      <sz val="12"/>
      <name val="宋体"/>
      <charset val="134"/>
    </font>
    <font>
      <sz val="8"/>
      <name val="宋体"/>
      <charset val="134"/>
    </font>
    <font>
      <sz val="8"/>
      <color rgb="FFFF0000"/>
      <name val="宋体"/>
      <charset val="134"/>
    </font>
    <font>
      <sz val="12"/>
      <name val="宋体"/>
      <charset val="134"/>
    </font>
    <font>
      <sz val="8"/>
      <name val="宋体"/>
      <charset val="134"/>
      <scheme val="minor"/>
    </font>
    <font>
      <sz val="8"/>
      <color rgb="FFFF0000"/>
      <name val="宋体"/>
      <charset val="134"/>
      <scheme val="minor"/>
    </font>
    <font>
      <sz val="8"/>
      <color theme="1"/>
      <name val="宋体"/>
      <charset val="134"/>
    </font>
    <font>
      <strike/>
      <sz val="8"/>
      <color rgb="FFFF0000"/>
      <name val="宋体"/>
      <charset val="134"/>
    </font>
    <font>
      <strike/>
      <sz val="8"/>
      <name val="宋体"/>
      <charset val="134"/>
    </font>
    <font>
      <sz val="9"/>
      <color indexed="8"/>
      <name val="宋体"/>
      <charset val="134"/>
      <scheme val="minor"/>
    </font>
    <font>
      <sz val="8"/>
      <color indexed="8"/>
      <name val="宋体"/>
      <charset val="134"/>
      <scheme val="minor"/>
    </font>
    <font>
      <sz val="8"/>
      <color rgb="FF000000"/>
      <name val="宋体"/>
      <charset val="134"/>
      <scheme val="minor"/>
    </font>
    <font>
      <sz val="8"/>
      <color theme="1"/>
      <name val="宋体"/>
      <charset val="134"/>
      <scheme val="minor"/>
    </font>
    <font>
      <sz val="12"/>
      <color theme="1"/>
      <name val="宋体"/>
      <charset val="134"/>
    </font>
    <font>
      <sz val="8"/>
      <color rgb="FF000000"/>
      <name val="SimSun"/>
      <charset val="134"/>
    </font>
    <font>
      <b/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10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0" borderId="11" applyNumberFormat="0" applyFont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1" fillId="13" borderId="10" applyNumberFormat="0" applyAlignment="0" applyProtection="0">
      <alignment vertical="center"/>
    </xf>
    <xf numFmtId="0" fontId="32" fillId="14" borderId="15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4" fillId="0" borderId="0" xfId="0" applyNumberFormat="1" applyFont="1" applyFill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" fillId="0" borderId="8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2" xfId="0" applyFill="1" applyBorder="1">
      <alignment vertical="center"/>
    </xf>
    <xf numFmtId="0" fontId="3" fillId="0" borderId="8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>
      <alignment vertical="center"/>
    </xf>
    <xf numFmtId="0" fontId="12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>
      <alignment vertical="center"/>
    </xf>
    <xf numFmtId="0" fontId="13" fillId="0" borderId="4" xfId="0" applyNumberFormat="1" applyFont="1" applyFill="1" applyBorder="1" applyAlignment="1">
      <alignment horizontal="center" vertical="center" wrapText="1"/>
    </xf>
    <xf numFmtId="0" fontId="11" fillId="0" borderId="0" xfId="0" applyFont="1" applyFill="1">
      <alignment vertical="center"/>
    </xf>
    <xf numFmtId="0" fontId="6" fillId="0" borderId="4" xfId="0" applyNumberFormat="1" applyFont="1" applyFill="1" applyBorder="1" applyAlignment="1">
      <alignment horizontal="left" vertical="center"/>
    </xf>
    <xf numFmtId="0" fontId="6" fillId="0" borderId="9" xfId="0" applyNumberFormat="1" applyFont="1" applyFill="1" applyBorder="1" applyAlignment="1">
      <alignment horizontal="left" vertical="center"/>
    </xf>
    <xf numFmtId="0" fontId="6" fillId="0" borderId="8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4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vertical="center" wrapText="1"/>
    </xf>
    <xf numFmtId="0" fontId="14" fillId="0" borderId="0" xfId="0" applyNumberFormat="1" applyFont="1" applyFill="1" applyAlignment="1">
      <alignment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0" xfId="0" applyNumberFormat="1" applyFont="1" applyFill="1" applyAlignment="1">
      <alignment horizontal="center" vertical="center" wrapText="1"/>
    </xf>
    <xf numFmtId="0" fontId="16" fillId="0" borderId="0" xfId="0" applyNumberFormat="1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2"/>
  <sheetViews>
    <sheetView tabSelected="1" workbookViewId="0">
      <pane xSplit="2" ySplit="6" topLeftCell="C45" activePane="bottomRight" state="frozen"/>
      <selection/>
      <selection pane="topRight"/>
      <selection pane="bottomLeft"/>
      <selection pane="bottomRight" activeCell="I69" sqref="I69"/>
    </sheetView>
  </sheetViews>
  <sheetFormatPr defaultColWidth="9" defaultRowHeight="13.5"/>
  <cols>
    <col min="1" max="2" width="2" style="12" customWidth="1"/>
    <col min="3" max="3" width="5.33333333333333" style="12" customWidth="1"/>
    <col min="4" max="4" width="22" style="12" customWidth="1"/>
    <col min="5" max="5" width="4" style="12" customWidth="1"/>
    <col min="6" max="6" width="5.21666666666667" style="12" customWidth="1"/>
    <col min="7" max="7" width="5" style="12" customWidth="1"/>
    <col min="8" max="8" width="5.10833333333333" style="12" customWidth="1"/>
    <col min="9" max="9" width="6.10833333333333" style="12" customWidth="1"/>
    <col min="10" max="10" width="5.21666666666667" style="12" customWidth="1"/>
    <col min="11" max="11" width="4.66666666666667" style="12" customWidth="1"/>
    <col min="12" max="12" width="5.10833333333333" style="12" customWidth="1"/>
    <col min="13" max="13" width="6" style="12" customWidth="1"/>
    <col min="14" max="14" width="5.66666666666667" style="12" customWidth="1"/>
    <col min="15" max="15" width="5.775" style="12" customWidth="1"/>
    <col min="16" max="16" width="5.44166666666667" style="12" customWidth="1"/>
    <col min="17" max="18" width="3" style="12" customWidth="1"/>
    <col min="19" max="19" width="0.441666666666667" style="12" customWidth="1"/>
    <col min="20" max="20" width="39.8833333333333" style="12" customWidth="1"/>
    <col min="21" max="21" width="52.775" style="12" customWidth="1"/>
    <col min="22" max="22" width="12.75" style="12" customWidth="1"/>
    <col min="23" max="16384" width="9" style="12"/>
  </cols>
  <sheetData>
    <row r="1" ht="16.5" customHeight="1" spans="1:20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54"/>
    </row>
    <row r="2" ht="14.25" customHeight="1" spans="1:20">
      <c r="A2" s="14" t="s">
        <v>1</v>
      </c>
      <c r="B2" s="14"/>
      <c r="C2" s="14" t="s">
        <v>2</v>
      </c>
      <c r="D2" s="14" t="s">
        <v>3</v>
      </c>
      <c r="E2" s="14" t="s">
        <v>4</v>
      </c>
      <c r="F2" s="14" t="s">
        <v>5</v>
      </c>
      <c r="G2" s="14"/>
      <c r="H2" s="14"/>
      <c r="I2" s="14" t="s">
        <v>6</v>
      </c>
      <c r="J2" s="14" t="s">
        <v>7</v>
      </c>
      <c r="K2" s="14"/>
      <c r="L2" s="14"/>
      <c r="M2" s="14"/>
      <c r="N2" s="14"/>
      <c r="O2" s="14"/>
      <c r="P2" s="14"/>
      <c r="Q2" s="14"/>
      <c r="R2" s="14"/>
      <c r="S2" s="14"/>
      <c r="T2" s="54"/>
    </row>
    <row r="3" ht="14.25" customHeight="1" spans="1:20">
      <c r="A3" s="14"/>
      <c r="B3" s="14"/>
      <c r="C3" s="14"/>
      <c r="D3" s="14"/>
      <c r="E3" s="14"/>
      <c r="F3" s="14" t="s">
        <v>8</v>
      </c>
      <c r="G3" s="14" t="s">
        <v>9</v>
      </c>
      <c r="H3" s="14" t="s">
        <v>10</v>
      </c>
      <c r="I3" s="14"/>
      <c r="J3" s="14" t="s">
        <v>11</v>
      </c>
      <c r="K3" s="14"/>
      <c r="L3" s="14"/>
      <c r="M3" s="14" t="s">
        <v>12</v>
      </c>
      <c r="N3" s="14"/>
      <c r="O3" s="14" t="s">
        <v>13</v>
      </c>
      <c r="P3" s="14"/>
      <c r="Q3" s="14"/>
      <c r="R3" s="14" t="s">
        <v>14</v>
      </c>
      <c r="S3" s="14"/>
      <c r="T3" s="54"/>
    </row>
    <row r="4" ht="24.75" customHeight="1" spans="1:20">
      <c r="A4" s="14"/>
      <c r="B4" s="14"/>
      <c r="C4" s="14"/>
      <c r="D4" s="14"/>
      <c r="E4" s="14"/>
      <c r="F4" s="14"/>
      <c r="G4" s="14"/>
      <c r="H4" s="14"/>
      <c r="I4" s="14"/>
      <c r="J4" s="14" t="s">
        <v>15</v>
      </c>
      <c r="K4" s="14"/>
      <c r="L4" s="14" t="s">
        <v>16</v>
      </c>
      <c r="M4" s="14" t="s">
        <v>17</v>
      </c>
      <c r="N4" s="14" t="s">
        <v>18</v>
      </c>
      <c r="O4" s="14" t="s">
        <v>19</v>
      </c>
      <c r="P4" s="14" t="s">
        <v>20</v>
      </c>
      <c r="Q4" s="14"/>
      <c r="R4" s="14" t="s">
        <v>21</v>
      </c>
      <c r="S4" s="14"/>
      <c r="T4" s="54"/>
    </row>
    <row r="5" ht="14.25" spans="1:20">
      <c r="A5" s="14"/>
      <c r="B5" s="14"/>
      <c r="C5" s="14"/>
      <c r="D5" s="14"/>
      <c r="E5" s="14"/>
      <c r="F5" s="14"/>
      <c r="G5" s="14"/>
      <c r="H5" s="14"/>
      <c r="I5" s="14"/>
      <c r="J5" s="14" t="s">
        <v>22</v>
      </c>
      <c r="K5" s="14" t="s">
        <v>23</v>
      </c>
      <c r="L5" s="14" t="s">
        <v>23</v>
      </c>
      <c r="M5" s="14" t="s">
        <v>23</v>
      </c>
      <c r="N5" s="14" t="s">
        <v>23</v>
      </c>
      <c r="O5" s="14" t="s">
        <v>23</v>
      </c>
      <c r="P5" s="14" t="s">
        <v>23</v>
      </c>
      <c r="Q5" s="14" t="s">
        <v>24</v>
      </c>
      <c r="R5" s="14" t="s">
        <v>25</v>
      </c>
      <c r="S5" s="14"/>
      <c r="T5" s="54"/>
    </row>
    <row r="6" spans="1:21">
      <c r="A6" s="14"/>
      <c r="B6" s="14"/>
      <c r="C6" s="14"/>
      <c r="D6" s="14"/>
      <c r="E6" s="14"/>
      <c r="F6" s="14"/>
      <c r="G6" s="14"/>
      <c r="H6" s="14"/>
      <c r="I6" s="14"/>
      <c r="J6" s="14" t="s">
        <v>26</v>
      </c>
      <c r="K6" s="14"/>
      <c r="L6" s="14"/>
      <c r="M6" s="14"/>
      <c r="N6" s="14"/>
      <c r="O6" s="14"/>
      <c r="P6" s="14"/>
      <c r="Q6" s="14"/>
      <c r="R6" s="14"/>
      <c r="S6" s="14"/>
      <c r="T6" s="55" t="s">
        <v>27</v>
      </c>
      <c r="U6" s="56" t="s">
        <v>28</v>
      </c>
    </row>
    <row r="7" ht="15" customHeight="1" spans="1:21">
      <c r="A7" s="14"/>
      <c r="B7" s="14"/>
      <c r="C7" s="15">
        <v>1</v>
      </c>
      <c r="D7" s="16" t="s">
        <v>29</v>
      </c>
      <c r="E7" s="15">
        <v>1</v>
      </c>
      <c r="F7" s="15">
        <v>36</v>
      </c>
      <c r="G7" s="15">
        <v>36</v>
      </c>
      <c r="H7" s="15">
        <v>0</v>
      </c>
      <c r="I7" s="39">
        <v>2</v>
      </c>
      <c r="J7" s="15"/>
      <c r="K7" s="40">
        <v>2</v>
      </c>
      <c r="L7" s="15"/>
      <c r="M7" s="15"/>
      <c r="N7" s="15"/>
      <c r="O7" s="15"/>
      <c r="P7" s="15"/>
      <c r="Q7" s="14"/>
      <c r="R7" s="14"/>
      <c r="S7" s="14"/>
      <c r="T7" s="54"/>
      <c r="U7" s="57" t="s">
        <v>30</v>
      </c>
    </row>
    <row r="8" ht="15" customHeight="1" spans="1:21">
      <c r="A8" s="14"/>
      <c r="B8" s="14"/>
      <c r="C8" s="15">
        <v>2</v>
      </c>
      <c r="D8" s="16" t="s">
        <v>31</v>
      </c>
      <c r="E8" s="15" t="s">
        <v>32</v>
      </c>
      <c r="F8" s="15">
        <v>216</v>
      </c>
      <c r="G8" s="15">
        <v>130</v>
      </c>
      <c r="H8" s="15">
        <v>86</v>
      </c>
      <c r="I8" s="41">
        <v>11</v>
      </c>
      <c r="J8" s="15"/>
      <c r="K8" s="15">
        <v>3.5</v>
      </c>
      <c r="L8" s="15">
        <v>4</v>
      </c>
      <c r="M8" s="15">
        <v>3</v>
      </c>
      <c r="N8" s="15">
        <v>3</v>
      </c>
      <c r="O8" s="15"/>
      <c r="P8" s="15"/>
      <c r="Q8" s="14"/>
      <c r="R8" s="14"/>
      <c r="S8" s="14"/>
      <c r="T8" s="54"/>
      <c r="U8" s="58"/>
    </row>
    <row r="9" ht="15" customHeight="1" spans="1:21">
      <c r="A9" s="14"/>
      <c r="B9" s="14"/>
      <c r="C9" s="15">
        <v>3</v>
      </c>
      <c r="D9" s="16" t="s">
        <v>33</v>
      </c>
      <c r="E9" s="15" t="s">
        <v>34</v>
      </c>
      <c r="F9" s="15">
        <v>144</v>
      </c>
      <c r="G9" s="15">
        <v>16</v>
      </c>
      <c r="H9" s="15">
        <v>128</v>
      </c>
      <c r="I9" s="41">
        <v>5</v>
      </c>
      <c r="J9" s="15"/>
      <c r="K9" s="15">
        <v>2</v>
      </c>
      <c r="L9" s="15">
        <v>2</v>
      </c>
      <c r="M9" s="15">
        <v>2</v>
      </c>
      <c r="N9" s="15">
        <v>2</v>
      </c>
      <c r="O9" s="15"/>
      <c r="P9" s="15"/>
      <c r="Q9" s="14"/>
      <c r="R9" s="14"/>
      <c r="S9" s="14"/>
      <c r="T9" s="54"/>
      <c r="U9" s="58"/>
    </row>
    <row r="10" ht="15" customHeight="1" spans="1:22">
      <c r="A10" s="14"/>
      <c r="B10" s="14"/>
      <c r="C10" s="15">
        <v>4</v>
      </c>
      <c r="D10" s="17" t="s">
        <v>35</v>
      </c>
      <c r="E10" s="18" t="s">
        <v>36</v>
      </c>
      <c r="F10" s="19">
        <v>32</v>
      </c>
      <c r="G10" s="19">
        <v>14</v>
      </c>
      <c r="H10" s="19">
        <v>18</v>
      </c>
      <c r="I10" s="42">
        <v>2</v>
      </c>
      <c r="J10" s="43"/>
      <c r="K10" s="43">
        <v>1</v>
      </c>
      <c r="L10" s="43">
        <v>1</v>
      </c>
      <c r="M10" s="44"/>
      <c r="N10" s="15"/>
      <c r="O10" s="15"/>
      <c r="P10" s="15"/>
      <c r="Q10" s="14"/>
      <c r="R10" s="14"/>
      <c r="S10" s="14"/>
      <c r="T10" s="54"/>
      <c r="U10" s="57" t="s">
        <v>37</v>
      </c>
      <c r="V10" s="59" t="s">
        <v>38</v>
      </c>
    </row>
    <row r="11" ht="15" customHeight="1" spans="1:22">
      <c r="A11" s="14"/>
      <c r="B11" s="14"/>
      <c r="C11" s="15">
        <v>5</v>
      </c>
      <c r="D11" s="16" t="s">
        <v>39</v>
      </c>
      <c r="E11" s="20" t="s">
        <v>36</v>
      </c>
      <c r="F11" s="15">
        <v>24</v>
      </c>
      <c r="G11" s="15">
        <v>18</v>
      </c>
      <c r="H11" s="15">
        <v>6</v>
      </c>
      <c r="I11" s="41">
        <v>1.5</v>
      </c>
      <c r="J11" s="15"/>
      <c r="K11" s="20">
        <v>0.8</v>
      </c>
      <c r="L11" s="20">
        <v>0.8</v>
      </c>
      <c r="M11" s="15"/>
      <c r="N11" s="15"/>
      <c r="O11" s="15"/>
      <c r="P11" s="15"/>
      <c r="Q11" s="14"/>
      <c r="R11" s="14"/>
      <c r="S11" s="14"/>
      <c r="T11" s="54"/>
      <c r="U11" s="58"/>
      <c r="V11" s="59" t="s">
        <v>40</v>
      </c>
    </row>
    <row r="12" ht="15" customHeight="1" spans="1:21">
      <c r="A12" s="14"/>
      <c r="B12" s="14"/>
      <c r="C12" s="18">
        <v>6</v>
      </c>
      <c r="D12" s="21" t="s">
        <v>41</v>
      </c>
      <c r="E12" s="18" t="s">
        <v>42</v>
      </c>
      <c r="F12" s="18">
        <v>32</v>
      </c>
      <c r="G12" s="18">
        <v>6</v>
      </c>
      <c r="H12" s="18">
        <v>26</v>
      </c>
      <c r="I12" s="39">
        <v>1</v>
      </c>
      <c r="J12" s="18"/>
      <c r="K12" s="18">
        <v>0.2</v>
      </c>
      <c r="L12" s="18">
        <v>0.2</v>
      </c>
      <c r="M12" s="18">
        <v>0.2</v>
      </c>
      <c r="N12" s="18">
        <v>0.2</v>
      </c>
      <c r="O12" s="18">
        <v>0.2</v>
      </c>
      <c r="P12" s="18"/>
      <c r="Q12" s="14"/>
      <c r="R12" s="14"/>
      <c r="S12" s="14"/>
      <c r="T12" s="54"/>
      <c r="U12" s="57" t="s">
        <v>43</v>
      </c>
    </row>
    <row r="13" ht="15" customHeight="1" spans="1:21">
      <c r="A13" s="14"/>
      <c r="B13" s="14"/>
      <c r="C13" s="18">
        <v>7</v>
      </c>
      <c r="D13" s="21" t="s">
        <v>44</v>
      </c>
      <c r="E13" s="18" t="s">
        <v>45</v>
      </c>
      <c r="F13" s="18">
        <v>32</v>
      </c>
      <c r="G13" s="18">
        <v>16</v>
      </c>
      <c r="H13" s="18">
        <v>16</v>
      </c>
      <c r="I13" s="39">
        <v>1.5</v>
      </c>
      <c r="J13" s="18"/>
      <c r="K13" s="18"/>
      <c r="L13" s="18">
        <v>1</v>
      </c>
      <c r="M13" s="18">
        <v>0.5</v>
      </c>
      <c r="N13" s="18">
        <v>0.5</v>
      </c>
      <c r="O13" s="18"/>
      <c r="P13" s="18"/>
      <c r="Q13" s="14"/>
      <c r="R13" s="14"/>
      <c r="S13" s="14"/>
      <c r="T13" s="54"/>
      <c r="U13" s="57" t="s">
        <v>46</v>
      </c>
    </row>
    <row r="14" ht="15" customHeight="1" spans="1:21">
      <c r="A14" s="14"/>
      <c r="B14" s="14"/>
      <c r="C14" s="18">
        <v>8</v>
      </c>
      <c r="D14" s="21" t="s">
        <v>47</v>
      </c>
      <c r="E14" s="18" t="s">
        <v>42</v>
      </c>
      <c r="F14" s="18">
        <v>38</v>
      </c>
      <c r="G14" s="18">
        <v>16</v>
      </c>
      <c r="H14" s="18">
        <v>22</v>
      </c>
      <c r="I14" s="39">
        <v>1.5</v>
      </c>
      <c r="J14" s="18"/>
      <c r="K14" s="18">
        <v>0.8</v>
      </c>
      <c r="L14" s="45"/>
      <c r="M14" s="18"/>
      <c r="N14" s="45"/>
      <c r="O14" s="18">
        <v>1.5</v>
      </c>
      <c r="P14" s="18"/>
      <c r="Q14" s="14"/>
      <c r="R14" s="14"/>
      <c r="S14" s="14"/>
      <c r="T14" s="54"/>
      <c r="U14" s="57" t="s">
        <v>46</v>
      </c>
    </row>
    <row r="15" ht="15" customHeight="1" spans="1:21">
      <c r="A15" s="14"/>
      <c r="B15" s="14"/>
      <c r="C15" s="15">
        <v>9</v>
      </c>
      <c r="D15" s="16" t="s">
        <v>48</v>
      </c>
      <c r="E15" s="15" t="s">
        <v>49</v>
      </c>
      <c r="F15" s="15">
        <v>36</v>
      </c>
      <c r="G15" s="15">
        <v>36</v>
      </c>
      <c r="H15" s="15">
        <v>0</v>
      </c>
      <c r="I15" s="41">
        <v>2</v>
      </c>
      <c r="J15" s="15"/>
      <c r="K15" s="15">
        <v>0.5</v>
      </c>
      <c r="L15" s="15">
        <v>0.5</v>
      </c>
      <c r="M15" s="15">
        <v>0.5</v>
      </c>
      <c r="N15" s="15">
        <v>0.5</v>
      </c>
      <c r="O15" s="15">
        <v>0.5</v>
      </c>
      <c r="P15" s="15">
        <v>0.5</v>
      </c>
      <c r="Q15" s="14"/>
      <c r="R15" s="14"/>
      <c r="S15" s="14"/>
      <c r="T15" s="54"/>
      <c r="U15" s="58" t="s">
        <v>50</v>
      </c>
    </row>
    <row r="16" ht="15" customHeight="1" spans="1:21">
      <c r="A16" s="14"/>
      <c r="B16" s="14"/>
      <c r="C16" s="18">
        <v>10</v>
      </c>
      <c r="D16" s="17" t="s">
        <v>51</v>
      </c>
      <c r="E16" s="18">
        <v>1</v>
      </c>
      <c r="F16" s="18">
        <v>48</v>
      </c>
      <c r="G16" s="18">
        <v>41</v>
      </c>
      <c r="H16" s="18">
        <v>7</v>
      </c>
      <c r="I16" s="39">
        <v>3</v>
      </c>
      <c r="J16" s="18"/>
      <c r="K16" s="18">
        <v>3</v>
      </c>
      <c r="L16" s="18"/>
      <c r="M16" s="18"/>
      <c r="N16" s="18"/>
      <c r="O16" s="18"/>
      <c r="P16" s="18"/>
      <c r="Q16" s="14"/>
      <c r="R16" s="14"/>
      <c r="S16" s="14"/>
      <c r="T16" s="54"/>
      <c r="U16" s="57" t="s">
        <v>52</v>
      </c>
    </row>
    <row r="17" ht="15" customHeight="1" spans="1:21">
      <c r="A17" s="14"/>
      <c r="B17" s="14"/>
      <c r="C17" s="15">
        <v>11</v>
      </c>
      <c r="D17" s="16" t="s">
        <v>53</v>
      </c>
      <c r="E17" s="15">
        <v>2</v>
      </c>
      <c r="F17" s="15">
        <v>48</v>
      </c>
      <c r="G17" s="15">
        <v>41</v>
      </c>
      <c r="H17" s="15">
        <v>7</v>
      </c>
      <c r="I17" s="41">
        <v>3</v>
      </c>
      <c r="J17" s="15"/>
      <c r="K17" s="15"/>
      <c r="L17" s="15">
        <v>3</v>
      </c>
      <c r="M17" s="15"/>
      <c r="N17" s="15"/>
      <c r="O17" s="15"/>
      <c r="P17" s="15"/>
      <c r="Q17" s="14"/>
      <c r="R17" s="14"/>
      <c r="S17" s="14"/>
      <c r="T17" s="54"/>
      <c r="U17" s="58"/>
    </row>
    <row r="18" ht="21.75" customHeight="1" spans="1:21">
      <c r="A18" s="14"/>
      <c r="B18" s="14"/>
      <c r="C18" s="18">
        <v>12</v>
      </c>
      <c r="D18" s="21" t="s">
        <v>54</v>
      </c>
      <c r="E18" s="18">
        <v>3</v>
      </c>
      <c r="F18" s="18">
        <v>48</v>
      </c>
      <c r="G18" s="18">
        <v>41</v>
      </c>
      <c r="H18" s="18">
        <v>7</v>
      </c>
      <c r="I18" s="39">
        <v>3</v>
      </c>
      <c r="J18" s="18"/>
      <c r="K18" s="18"/>
      <c r="L18" s="18"/>
      <c r="M18" s="18">
        <v>3</v>
      </c>
      <c r="N18" s="18"/>
      <c r="O18" s="18"/>
      <c r="P18" s="18"/>
      <c r="Q18" s="14"/>
      <c r="R18" s="14"/>
      <c r="S18" s="14"/>
      <c r="T18" s="54"/>
      <c r="U18" s="57" t="s">
        <v>55</v>
      </c>
    </row>
    <row r="19" ht="21.75" customHeight="1" spans="1:21">
      <c r="A19" s="14"/>
      <c r="B19" s="14"/>
      <c r="C19" s="18">
        <v>13</v>
      </c>
      <c r="D19" s="18" t="s">
        <v>56</v>
      </c>
      <c r="E19" s="18">
        <v>5</v>
      </c>
      <c r="F19" s="18">
        <v>48</v>
      </c>
      <c r="G19" s="18">
        <v>41</v>
      </c>
      <c r="H19" s="18">
        <v>7</v>
      </c>
      <c r="I19" s="40">
        <v>3</v>
      </c>
      <c r="J19" s="18"/>
      <c r="K19" s="18"/>
      <c r="L19" s="18"/>
      <c r="M19" s="18"/>
      <c r="N19" s="18"/>
      <c r="O19" s="18">
        <v>3</v>
      </c>
      <c r="P19" s="18"/>
      <c r="Q19" s="14"/>
      <c r="R19" s="14"/>
      <c r="S19" s="14"/>
      <c r="T19" s="54"/>
      <c r="U19" s="18" t="s">
        <v>57</v>
      </c>
    </row>
    <row r="20" ht="32.4" customHeight="1" spans="1:21">
      <c r="A20" s="14"/>
      <c r="B20" s="14"/>
      <c r="C20" s="18">
        <v>14</v>
      </c>
      <c r="D20" s="21" t="s">
        <v>58</v>
      </c>
      <c r="E20" s="18">
        <v>4</v>
      </c>
      <c r="F20" s="18">
        <v>48</v>
      </c>
      <c r="G20" s="18">
        <v>41</v>
      </c>
      <c r="H20" s="18">
        <v>7</v>
      </c>
      <c r="I20" s="39">
        <v>3</v>
      </c>
      <c r="J20" s="18"/>
      <c r="K20" s="18"/>
      <c r="L20" s="18"/>
      <c r="M20" s="18"/>
      <c r="N20" s="19">
        <v>3</v>
      </c>
      <c r="O20" s="12"/>
      <c r="P20" s="18"/>
      <c r="Q20" s="14"/>
      <c r="R20" s="14"/>
      <c r="S20" s="14"/>
      <c r="T20" s="54"/>
      <c r="U20" s="60" t="s">
        <v>59</v>
      </c>
    </row>
    <row r="21" ht="15" customHeight="1" spans="1:20">
      <c r="A21" s="14"/>
      <c r="B21" s="14"/>
      <c r="C21" s="14" t="s">
        <v>60</v>
      </c>
      <c r="D21" s="14"/>
      <c r="E21" s="14"/>
      <c r="F21" s="14">
        <f>SUM(F7:F20)</f>
        <v>830</v>
      </c>
      <c r="G21" s="14">
        <f t="shared" ref="G21:I21" si="0">SUM(G7:G20)</f>
        <v>493</v>
      </c>
      <c r="H21" s="14">
        <f t="shared" si="0"/>
        <v>337</v>
      </c>
      <c r="I21" s="14">
        <f t="shared" si="0"/>
        <v>42.5</v>
      </c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54"/>
    </row>
    <row r="22" ht="15" customHeight="1" spans="1:20">
      <c r="A22" s="14"/>
      <c r="B22" s="14"/>
      <c r="C22" s="14" t="s">
        <v>61</v>
      </c>
      <c r="D22" s="14"/>
      <c r="E22" s="14"/>
      <c r="F22" s="14">
        <f>F21/F59</f>
        <v>0.36790780141844</v>
      </c>
      <c r="G22" s="22" t="s">
        <v>62</v>
      </c>
      <c r="H22" s="22"/>
      <c r="I22" s="14">
        <f>I21/I59</f>
        <v>0.37280701754386</v>
      </c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54"/>
    </row>
    <row r="23" ht="15" customHeight="1" spans="1:21">
      <c r="A23" s="14" t="s">
        <v>63</v>
      </c>
      <c r="B23" s="14" t="s">
        <v>64</v>
      </c>
      <c r="C23" s="14">
        <v>15</v>
      </c>
      <c r="D23" s="23" t="s">
        <v>65</v>
      </c>
      <c r="E23" s="14">
        <v>1</v>
      </c>
      <c r="F23" s="14">
        <v>104</v>
      </c>
      <c r="G23" s="14">
        <v>80</v>
      </c>
      <c r="H23" s="14">
        <v>24</v>
      </c>
      <c r="I23" s="14">
        <v>6</v>
      </c>
      <c r="J23" s="14"/>
      <c r="K23" s="14">
        <v>6.5</v>
      </c>
      <c r="L23" s="14"/>
      <c r="M23" s="14"/>
      <c r="N23" s="14"/>
      <c r="O23" s="14"/>
      <c r="P23" s="14"/>
      <c r="Q23" s="14"/>
      <c r="R23" s="14"/>
      <c r="S23" s="14"/>
      <c r="T23" s="29"/>
      <c r="U23" s="61"/>
    </row>
    <row r="24" ht="24.75" customHeight="1" spans="1:21">
      <c r="A24" s="14"/>
      <c r="B24" s="14"/>
      <c r="C24" s="24">
        <v>16</v>
      </c>
      <c r="D24" s="25" t="s">
        <v>66</v>
      </c>
      <c r="E24" s="14">
        <v>1</v>
      </c>
      <c r="F24" s="26">
        <v>24</v>
      </c>
      <c r="G24" s="14">
        <v>0</v>
      </c>
      <c r="H24" s="26">
        <v>24</v>
      </c>
      <c r="I24" s="14">
        <v>1</v>
      </c>
      <c r="J24" s="14"/>
      <c r="K24" s="26">
        <v>1.5</v>
      </c>
      <c r="L24" s="14"/>
      <c r="M24" s="14"/>
      <c r="N24" s="14"/>
      <c r="O24" s="14"/>
      <c r="P24" s="14"/>
      <c r="Q24" s="14"/>
      <c r="R24" s="14"/>
      <c r="S24" s="14"/>
      <c r="T24" s="62" t="s">
        <v>67</v>
      </c>
      <c r="U24" s="61"/>
    </row>
    <row r="25" ht="15" customHeight="1" spans="1:21">
      <c r="A25" s="14"/>
      <c r="B25" s="14"/>
      <c r="C25" s="14">
        <v>17</v>
      </c>
      <c r="D25" s="25" t="s">
        <v>68</v>
      </c>
      <c r="E25" s="26">
        <v>2</v>
      </c>
      <c r="F25" s="26">
        <v>36</v>
      </c>
      <c r="G25" s="26">
        <v>0</v>
      </c>
      <c r="H25" s="26">
        <v>36</v>
      </c>
      <c r="I25" s="26">
        <v>1</v>
      </c>
      <c r="J25" s="26"/>
      <c r="K25" s="26"/>
      <c r="L25" s="26">
        <v>2.25</v>
      </c>
      <c r="M25" s="14"/>
      <c r="N25" s="14"/>
      <c r="O25" s="14"/>
      <c r="P25" s="14"/>
      <c r="Q25" s="14"/>
      <c r="R25" s="14"/>
      <c r="S25" s="14"/>
      <c r="T25" s="63" t="s">
        <v>43</v>
      </c>
      <c r="U25" s="61"/>
    </row>
    <row r="26" ht="15" customHeight="1" spans="1:21">
      <c r="A26" s="14"/>
      <c r="B26" s="14"/>
      <c r="C26" s="24">
        <v>18</v>
      </c>
      <c r="D26" s="23" t="s">
        <v>69</v>
      </c>
      <c r="E26" s="14">
        <v>2</v>
      </c>
      <c r="F26" s="14">
        <v>76</v>
      </c>
      <c r="G26" s="14">
        <v>52</v>
      </c>
      <c r="H26" s="14">
        <v>24</v>
      </c>
      <c r="I26" s="14">
        <v>4</v>
      </c>
      <c r="J26" s="14"/>
      <c r="K26" s="14"/>
      <c r="L26" s="14">
        <v>4.75</v>
      </c>
      <c r="M26" s="14"/>
      <c r="N26" s="14"/>
      <c r="O26" s="14"/>
      <c r="P26" s="14"/>
      <c r="Q26" s="14"/>
      <c r="R26" s="14"/>
      <c r="S26" s="14"/>
      <c r="T26" s="63"/>
      <c r="U26" s="61"/>
    </row>
    <row r="27" ht="15" customHeight="1" spans="1:21">
      <c r="A27" s="14"/>
      <c r="B27" s="14"/>
      <c r="C27" s="14">
        <v>19</v>
      </c>
      <c r="D27" s="23" t="s">
        <v>70</v>
      </c>
      <c r="E27" s="14" t="s">
        <v>71</v>
      </c>
      <c r="F27" s="14">
        <v>120</v>
      </c>
      <c r="G27" s="14">
        <v>90</v>
      </c>
      <c r="H27" s="14">
        <v>30</v>
      </c>
      <c r="I27" s="14">
        <v>6.5</v>
      </c>
      <c r="J27" s="14"/>
      <c r="K27" s="14"/>
      <c r="L27" s="14">
        <v>3.75</v>
      </c>
      <c r="M27" s="14">
        <v>3.75</v>
      </c>
      <c r="N27" s="14"/>
      <c r="O27" s="14"/>
      <c r="P27" s="14"/>
      <c r="Q27" s="14"/>
      <c r="R27" s="14"/>
      <c r="S27" s="14"/>
      <c r="T27" s="63"/>
      <c r="U27" s="61"/>
    </row>
    <row r="28" ht="15" customHeight="1" spans="1:21">
      <c r="A28" s="14"/>
      <c r="B28" s="14"/>
      <c r="C28" s="24">
        <v>20</v>
      </c>
      <c r="D28" s="23" t="s">
        <v>72</v>
      </c>
      <c r="E28" s="14">
        <v>3</v>
      </c>
      <c r="F28" s="14">
        <v>72</v>
      </c>
      <c r="G28" s="14">
        <v>48</v>
      </c>
      <c r="H28" s="14">
        <v>24</v>
      </c>
      <c r="I28" s="14">
        <v>4</v>
      </c>
      <c r="J28" s="14"/>
      <c r="K28" s="14"/>
      <c r="L28" s="14"/>
      <c r="M28" s="14">
        <v>4.5</v>
      </c>
      <c r="N28" s="14"/>
      <c r="O28" s="14"/>
      <c r="P28" s="14"/>
      <c r="Q28" s="14"/>
      <c r="R28" s="14"/>
      <c r="S28" s="14"/>
      <c r="T28" s="63"/>
      <c r="U28" s="61"/>
    </row>
    <row r="29" ht="15" customHeight="1" spans="1:21">
      <c r="A29" s="14"/>
      <c r="B29" s="14"/>
      <c r="C29" s="14">
        <v>21</v>
      </c>
      <c r="D29" s="23" t="s">
        <v>73</v>
      </c>
      <c r="E29" s="14">
        <v>3</v>
      </c>
      <c r="F29" s="14">
        <v>45</v>
      </c>
      <c r="G29" s="14">
        <v>30</v>
      </c>
      <c r="H29" s="14">
        <v>15</v>
      </c>
      <c r="I29" s="14">
        <v>2.5</v>
      </c>
      <c r="J29" s="14"/>
      <c r="K29" s="14"/>
      <c r="L29" s="14"/>
      <c r="M29" s="14">
        <v>2.8</v>
      </c>
      <c r="N29" s="14"/>
      <c r="O29" s="14"/>
      <c r="P29" s="14"/>
      <c r="Q29" s="14"/>
      <c r="R29" s="14"/>
      <c r="S29" s="14"/>
      <c r="T29" s="63"/>
      <c r="U29" s="61"/>
    </row>
    <row r="30" ht="15" customHeight="1" spans="1:21">
      <c r="A30" s="14"/>
      <c r="B30" s="14"/>
      <c r="C30" s="14"/>
      <c r="D30" s="23" t="s">
        <v>74</v>
      </c>
      <c r="E30" s="14">
        <v>1</v>
      </c>
      <c r="F30" s="14">
        <v>45</v>
      </c>
      <c r="G30" s="14">
        <v>45</v>
      </c>
      <c r="H30" s="14">
        <v>0</v>
      </c>
      <c r="I30" s="14">
        <v>3</v>
      </c>
      <c r="J30" s="14"/>
      <c r="K30" s="14">
        <v>2.8</v>
      </c>
      <c r="L30" s="14"/>
      <c r="M30" s="14"/>
      <c r="N30" s="14"/>
      <c r="O30" s="14"/>
      <c r="P30" s="14"/>
      <c r="Q30" s="14"/>
      <c r="R30" s="14"/>
      <c r="S30" s="14"/>
      <c r="T30" s="63"/>
      <c r="U30" s="61"/>
    </row>
    <row r="31" ht="15" customHeight="1" spans="1:21">
      <c r="A31" s="14"/>
      <c r="B31" s="14"/>
      <c r="C31" s="14"/>
      <c r="D31" s="27" t="s">
        <v>75</v>
      </c>
      <c r="E31" s="28" t="s">
        <v>36</v>
      </c>
      <c r="F31" s="28">
        <v>150</v>
      </c>
      <c r="G31" s="28">
        <v>150</v>
      </c>
      <c r="H31" s="28">
        <v>0</v>
      </c>
      <c r="I31" s="28">
        <v>9.5</v>
      </c>
      <c r="J31" s="14"/>
      <c r="K31" s="14">
        <v>3.8</v>
      </c>
      <c r="L31" s="14">
        <v>5.6</v>
      </c>
      <c r="M31" s="14"/>
      <c r="N31" s="14"/>
      <c r="O31" s="14"/>
      <c r="P31" s="14"/>
      <c r="Q31" s="14"/>
      <c r="R31" s="14"/>
      <c r="S31" s="14"/>
      <c r="T31" s="63"/>
      <c r="U31" s="61"/>
    </row>
    <row r="32" ht="15" customHeight="1" spans="1:21">
      <c r="A32" s="14"/>
      <c r="B32" s="14"/>
      <c r="C32" s="29"/>
      <c r="D32" s="30" t="s">
        <v>76</v>
      </c>
      <c r="E32" s="30">
        <v>3</v>
      </c>
      <c r="F32" s="30">
        <v>36</v>
      </c>
      <c r="G32" s="30">
        <v>36</v>
      </c>
      <c r="H32" s="30">
        <v>0</v>
      </c>
      <c r="I32" s="30">
        <v>2</v>
      </c>
      <c r="J32" s="46"/>
      <c r="K32" s="26"/>
      <c r="L32" s="12"/>
      <c r="M32" s="26">
        <v>2.25</v>
      </c>
      <c r="N32" s="26"/>
      <c r="O32" s="14"/>
      <c r="P32" s="14"/>
      <c r="Q32" s="14"/>
      <c r="R32" s="14"/>
      <c r="S32" s="14"/>
      <c r="T32" s="63" t="s">
        <v>43</v>
      </c>
      <c r="U32" s="64" t="s">
        <v>77</v>
      </c>
    </row>
    <row r="33" ht="15" customHeight="1" spans="1:21">
      <c r="A33" s="14"/>
      <c r="B33" s="14"/>
      <c r="C33" s="29"/>
      <c r="D33" s="30" t="s">
        <v>78</v>
      </c>
      <c r="E33" s="30">
        <v>2</v>
      </c>
      <c r="F33" s="30">
        <v>103</v>
      </c>
      <c r="G33" s="30">
        <v>64</v>
      </c>
      <c r="H33" s="30">
        <v>39</v>
      </c>
      <c r="I33" s="30">
        <v>5</v>
      </c>
      <c r="J33" s="46"/>
      <c r="K33" s="26"/>
      <c r="L33" s="26">
        <v>6.5</v>
      </c>
      <c r="M33" s="26"/>
      <c r="N33" s="26"/>
      <c r="O33" s="26"/>
      <c r="P33" s="14"/>
      <c r="Q33" s="14"/>
      <c r="R33" s="14"/>
      <c r="S33" s="14"/>
      <c r="T33" s="63" t="s">
        <v>43</v>
      </c>
      <c r="U33" s="64" t="s">
        <v>79</v>
      </c>
    </row>
    <row r="34" ht="15" customHeight="1" spans="1:21">
      <c r="A34" s="14"/>
      <c r="B34" s="14"/>
      <c r="C34" s="29"/>
      <c r="D34" s="30" t="s">
        <v>80</v>
      </c>
      <c r="E34" s="30">
        <v>3</v>
      </c>
      <c r="F34" s="30">
        <v>45</v>
      </c>
      <c r="G34" s="30">
        <v>18</v>
      </c>
      <c r="H34" s="30">
        <v>27</v>
      </c>
      <c r="I34" s="30">
        <v>2</v>
      </c>
      <c r="J34" s="46"/>
      <c r="K34" s="26"/>
      <c r="L34" s="26"/>
      <c r="M34" s="26">
        <v>2.8</v>
      </c>
      <c r="N34" s="26"/>
      <c r="O34" s="26"/>
      <c r="P34" s="14"/>
      <c r="Q34" s="14"/>
      <c r="R34" s="14"/>
      <c r="S34" s="14"/>
      <c r="T34" s="63" t="s">
        <v>43</v>
      </c>
      <c r="U34" s="64" t="s">
        <v>81</v>
      </c>
    </row>
    <row r="35" ht="15" customHeight="1" spans="1:21">
      <c r="A35" s="14"/>
      <c r="B35" s="14"/>
      <c r="C35" s="14"/>
      <c r="D35" s="31" t="s">
        <v>82</v>
      </c>
      <c r="E35" s="32">
        <v>3</v>
      </c>
      <c r="F35" s="33">
        <v>45</v>
      </c>
      <c r="G35" s="33">
        <v>25</v>
      </c>
      <c r="H35" s="33">
        <v>20</v>
      </c>
      <c r="I35" s="33">
        <v>2</v>
      </c>
      <c r="J35" s="14"/>
      <c r="K35" s="14"/>
      <c r="L35" s="12"/>
      <c r="M35" s="26">
        <v>2.8</v>
      </c>
      <c r="N35" s="14"/>
      <c r="O35" s="14"/>
      <c r="P35" s="14"/>
      <c r="Q35" s="14"/>
      <c r="R35" s="14"/>
      <c r="S35" s="14"/>
      <c r="T35" s="63" t="s">
        <v>83</v>
      </c>
      <c r="U35" s="61"/>
    </row>
    <row r="36" ht="15" customHeight="1" spans="1:21">
      <c r="A36" s="14"/>
      <c r="B36" s="14"/>
      <c r="C36" s="14" t="s">
        <v>60</v>
      </c>
      <c r="D36" s="14"/>
      <c r="E36" s="14"/>
      <c r="F36" s="14">
        <f>SUM(F23:F29)</f>
        <v>477</v>
      </c>
      <c r="G36" s="14">
        <f t="shared" ref="G36:I36" si="1">SUM(G23:G29)</f>
        <v>300</v>
      </c>
      <c r="H36" s="14">
        <f t="shared" si="1"/>
        <v>177</v>
      </c>
      <c r="I36" s="14">
        <f t="shared" si="1"/>
        <v>25</v>
      </c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63"/>
      <c r="U36" s="61"/>
    </row>
    <row r="37" ht="15" customHeight="1" spans="1:21">
      <c r="A37" s="14"/>
      <c r="B37" s="14"/>
      <c r="C37" s="14" t="s">
        <v>61</v>
      </c>
      <c r="D37" s="14"/>
      <c r="E37" s="14"/>
      <c r="F37" s="14">
        <f>F36/F59</f>
        <v>0.211436170212766</v>
      </c>
      <c r="G37" s="22" t="s">
        <v>84</v>
      </c>
      <c r="H37" s="22"/>
      <c r="I37" s="14">
        <f>I36/I59</f>
        <v>0.219298245614035</v>
      </c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63"/>
      <c r="U37" s="61"/>
    </row>
    <row r="38" ht="33.6" customHeight="1" spans="1:21">
      <c r="A38" s="14" t="s">
        <v>63</v>
      </c>
      <c r="B38" s="14" t="s">
        <v>85</v>
      </c>
      <c r="C38" s="24">
        <v>22</v>
      </c>
      <c r="D38" s="25" t="s">
        <v>86</v>
      </c>
      <c r="E38" s="14">
        <v>3</v>
      </c>
      <c r="F38" s="26">
        <v>32</v>
      </c>
      <c r="G38" s="14">
        <v>0</v>
      </c>
      <c r="H38" s="26">
        <v>32</v>
      </c>
      <c r="I38" s="26">
        <v>1</v>
      </c>
      <c r="J38" s="14"/>
      <c r="K38" s="14"/>
      <c r="L38" s="14"/>
      <c r="M38" s="26">
        <v>2</v>
      </c>
      <c r="N38" s="14"/>
      <c r="O38" s="14"/>
      <c r="P38" s="14"/>
      <c r="Q38" s="14"/>
      <c r="R38" s="14"/>
      <c r="S38" s="14"/>
      <c r="T38" s="62" t="s">
        <v>87</v>
      </c>
      <c r="U38" s="61"/>
    </row>
    <row r="39" ht="15" customHeight="1" spans="1:21">
      <c r="A39" s="14"/>
      <c r="B39" s="14"/>
      <c r="C39" s="14">
        <v>23</v>
      </c>
      <c r="D39" s="34" t="s">
        <v>88</v>
      </c>
      <c r="E39" s="14">
        <v>4</v>
      </c>
      <c r="F39" s="14">
        <v>72</v>
      </c>
      <c r="G39" s="14">
        <v>48</v>
      </c>
      <c r="H39" s="14">
        <v>24</v>
      </c>
      <c r="I39" s="14">
        <v>4</v>
      </c>
      <c r="J39" s="14"/>
      <c r="K39" s="14"/>
      <c r="L39" s="14"/>
      <c r="M39" s="14"/>
      <c r="N39" s="14">
        <v>4.5</v>
      </c>
      <c r="O39" s="14"/>
      <c r="P39" s="14"/>
      <c r="Q39" s="14"/>
      <c r="R39" s="14"/>
      <c r="S39" s="14"/>
      <c r="T39" s="63"/>
      <c r="U39" s="61"/>
    </row>
    <row r="40" ht="51" customHeight="1" spans="1:21">
      <c r="A40" s="14"/>
      <c r="B40" s="14"/>
      <c r="C40" s="24">
        <v>24</v>
      </c>
      <c r="D40" s="25" t="s">
        <v>89</v>
      </c>
      <c r="E40" s="14">
        <v>4</v>
      </c>
      <c r="F40" s="26">
        <v>72</v>
      </c>
      <c r="G40" s="26">
        <v>54</v>
      </c>
      <c r="H40" s="26">
        <v>18</v>
      </c>
      <c r="I40" s="26">
        <v>4</v>
      </c>
      <c r="J40" s="14"/>
      <c r="K40" s="14"/>
      <c r="L40" s="14"/>
      <c r="M40" s="14"/>
      <c r="N40" s="26">
        <v>4.5</v>
      </c>
      <c r="O40" s="14"/>
      <c r="P40" s="14"/>
      <c r="Q40" s="14"/>
      <c r="R40" s="14"/>
      <c r="S40" s="14"/>
      <c r="T40" s="62" t="s">
        <v>90</v>
      </c>
      <c r="U40" s="61"/>
    </row>
    <row r="41" ht="15" customHeight="1" spans="1:21">
      <c r="A41" s="14"/>
      <c r="B41" s="14"/>
      <c r="C41" s="14">
        <v>25</v>
      </c>
      <c r="D41" s="34" t="s">
        <v>91</v>
      </c>
      <c r="E41" s="14">
        <v>4</v>
      </c>
      <c r="F41" s="14">
        <v>72</v>
      </c>
      <c r="G41" s="14">
        <v>48</v>
      </c>
      <c r="H41" s="14">
        <v>24</v>
      </c>
      <c r="I41" s="14">
        <v>4</v>
      </c>
      <c r="J41" s="14"/>
      <c r="K41" s="14"/>
      <c r="L41" s="14"/>
      <c r="M41" s="14"/>
      <c r="N41" s="14">
        <v>4.5</v>
      </c>
      <c r="O41" s="14"/>
      <c r="P41" s="14"/>
      <c r="Q41" s="14"/>
      <c r="R41" s="14"/>
      <c r="S41" s="14"/>
      <c r="T41" s="63"/>
      <c r="U41" s="61"/>
    </row>
    <row r="42" ht="15" customHeight="1" spans="1:21">
      <c r="A42" s="14"/>
      <c r="B42" s="14"/>
      <c r="C42" s="24">
        <v>26</v>
      </c>
      <c r="D42" s="34" t="s">
        <v>92</v>
      </c>
      <c r="E42" s="14">
        <v>5</v>
      </c>
      <c r="F42" s="14">
        <v>72</v>
      </c>
      <c r="G42" s="14">
        <v>36</v>
      </c>
      <c r="H42" s="14">
        <v>36</v>
      </c>
      <c r="I42" s="14">
        <v>3.5</v>
      </c>
      <c r="J42" s="14"/>
      <c r="K42" s="14"/>
      <c r="L42" s="14"/>
      <c r="M42" s="14"/>
      <c r="N42" s="14"/>
      <c r="O42" s="14">
        <v>4.5</v>
      </c>
      <c r="P42" s="14"/>
      <c r="Q42" s="14"/>
      <c r="R42" s="14"/>
      <c r="S42" s="14"/>
      <c r="T42" s="63"/>
      <c r="U42" s="61"/>
    </row>
    <row r="43" ht="25.8" customHeight="1" spans="1:21">
      <c r="A43" s="14"/>
      <c r="B43" s="14"/>
      <c r="C43" s="14">
        <v>27</v>
      </c>
      <c r="D43" s="25" t="s">
        <v>93</v>
      </c>
      <c r="E43" s="14">
        <v>5</v>
      </c>
      <c r="F43" s="14">
        <v>45</v>
      </c>
      <c r="G43" s="14">
        <v>0</v>
      </c>
      <c r="H43" s="14">
        <v>45</v>
      </c>
      <c r="I43" s="14">
        <v>1.5</v>
      </c>
      <c r="J43" s="14"/>
      <c r="K43" s="14"/>
      <c r="L43" s="14"/>
      <c r="M43" s="14"/>
      <c r="N43" s="14"/>
      <c r="O43" s="14">
        <v>2.8</v>
      </c>
      <c r="P43" s="14"/>
      <c r="Q43" s="14"/>
      <c r="R43" s="14"/>
      <c r="S43" s="14"/>
      <c r="T43" s="62" t="s">
        <v>94</v>
      </c>
      <c r="U43" s="61"/>
    </row>
    <row r="44" ht="25.2" customHeight="1" spans="1:21">
      <c r="A44" s="14"/>
      <c r="B44" s="14"/>
      <c r="C44" s="24">
        <v>28</v>
      </c>
      <c r="D44" s="34" t="s">
        <v>95</v>
      </c>
      <c r="E44" s="14">
        <v>5</v>
      </c>
      <c r="F44" s="26">
        <v>72</v>
      </c>
      <c r="G44" s="26">
        <v>52</v>
      </c>
      <c r="H44" s="26">
        <v>22</v>
      </c>
      <c r="I44" s="14">
        <v>4</v>
      </c>
      <c r="J44" s="14"/>
      <c r="K44" s="14"/>
      <c r="L44" s="14"/>
      <c r="M44" s="14"/>
      <c r="N44" s="14"/>
      <c r="O44" s="47">
        <v>4.5</v>
      </c>
      <c r="P44" s="14"/>
      <c r="Q44" s="14"/>
      <c r="R44" s="14"/>
      <c r="S44" s="14"/>
      <c r="T44" s="63" t="s">
        <v>96</v>
      </c>
      <c r="U44" s="61"/>
    </row>
    <row r="45" ht="42.75" customHeight="1" spans="1:21">
      <c r="A45" s="14"/>
      <c r="B45" s="14"/>
      <c r="C45" s="14">
        <v>29</v>
      </c>
      <c r="D45" s="25" t="s">
        <v>97</v>
      </c>
      <c r="E45" s="26">
        <v>6</v>
      </c>
      <c r="F45" s="26">
        <v>54</v>
      </c>
      <c r="G45" s="14">
        <v>0</v>
      </c>
      <c r="H45" s="26">
        <v>54</v>
      </c>
      <c r="I45" s="26">
        <v>2</v>
      </c>
      <c r="J45" s="14"/>
      <c r="K45" s="14"/>
      <c r="L45" s="14"/>
      <c r="M45" s="14"/>
      <c r="N45" s="29"/>
      <c r="O45" s="48"/>
      <c r="P45" s="49">
        <v>3.4</v>
      </c>
      <c r="Q45" s="14"/>
      <c r="R45" s="14"/>
      <c r="S45" s="14"/>
      <c r="T45" s="62" t="s">
        <v>98</v>
      </c>
      <c r="U45" s="61" t="s">
        <v>99</v>
      </c>
    </row>
    <row r="46" ht="15" customHeight="1" spans="1:21">
      <c r="A46" s="14"/>
      <c r="B46" s="14"/>
      <c r="C46" s="24">
        <v>30</v>
      </c>
      <c r="D46" s="34" t="s">
        <v>100</v>
      </c>
      <c r="E46" s="26">
        <v>3</v>
      </c>
      <c r="F46" s="14">
        <v>45</v>
      </c>
      <c r="G46" s="14">
        <v>36</v>
      </c>
      <c r="H46" s="14">
        <v>9</v>
      </c>
      <c r="I46" s="14">
        <v>2.5</v>
      </c>
      <c r="J46" s="14"/>
      <c r="K46" s="14"/>
      <c r="L46" s="14"/>
      <c r="M46" s="26">
        <v>2.8</v>
      </c>
      <c r="N46" s="14"/>
      <c r="O46" s="12"/>
      <c r="P46" s="14"/>
      <c r="Q46" s="14"/>
      <c r="R46" s="14"/>
      <c r="S46" s="14"/>
      <c r="T46" s="63" t="s">
        <v>83</v>
      </c>
      <c r="U46" s="61"/>
    </row>
    <row r="47" ht="15" customHeight="1" spans="1:21">
      <c r="A47" s="14"/>
      <c r="B47" s="14"/>
      <c r="C47" s="14">
        <v>31</v>
      </c>
      <c r="D47" s="34" t="s">
        <v>101</v>
      </c>
      <c r="E47" s="14">
        <v>6</v>
      </c>
      <c r="F47" s="14">
        <v>45</v>
      </c>
      <c r="G47" s="14">
        <v>36</v>
      </c>
      <c r="H47" s="14">
        <v>9</v>
      </c>
      <c r="I47" s="14">
        <v>2.5</v>
      </c>
      <c r="J47" s="14"/>
      <c r="K47" s="14"/>
      <c r="L47" s="14"/>
      <c r="M47" s="14"/>
      <c r="N47" s="14"/>
      <c r="O47" s="14"/>
      <c r="P47" s="14">
        <v>2.8</v>
      </c>
      <c r="Q47" s="14"/>
      <c r="R47" s="14"/>
      <c r="S47" s="14"/>
      <c r="T47" s="63"/>
      <c r="U47" s="61"/>
    </row>
    <row r="48" ht="42.6" customHeight="1" spans="1:21">
      <c r="A48" s="14"/>
      <c r="B48" s="14"/>
      <c r="C48" s="24">
        <v>32</v>
      </c>
      <c r="D48" s="25" t="s">
        <v>102</v>
      </c>
      <c r="E48" s="14">
        <v>6</v>
      </c>
      <c r="F48" s="14">
        <v>32</v>
      </c>
      <c r="G48" s="26">
        <v>20</v>
      </c>
      <c r="H48" s="26">
        <v>12</v>
      </c>
      <c r="I48" s="14">
        <v>1.5</v>
      </c>
      <c r="J48" s="14"/>
      <c r="K48" s="14"/>
      <c r="L48" s="14"/>
      <c r="M48" s="14"/>
      <c r="N48" s="14"/>
      <c r="O48" s="14"/>
      <c r="P48" s="26">
        <v>2</v>
      </c>
      <c r="Q48" s="14"/>
      <c r="R48" s="14"/>
      <c r="S48" s="14"/>
      <c r="T48" s="65" t="s">
        <v>103</v>
      </c>
      <c r="U48" s="61"/>
    </row>
    <row r="49" ht="15" customHeight="1" spans="1:21">
      <c r="A49" s="14"/>
      <c r="B49" s="14"/>
      <c r="C49" s="14">
        <v>33</v>
      </c>
      <c r="D49" s="34" t="s">
        <v>104</v>
      </c>
      <c r="E49" s="14">
        <v>6</v>
      </c>
      <c r="F49" s="14">
        <v>96</v>
      </c>
      <c r="G49" s="14">
        <v>78</v>
      </c>
      <c r="H49" s="14">
        <v>18</v>
      </c>
      <c r="I49" s="14">
        <v>5.5</v>
      </c>
      <c r="J49" s="14"/>
      <c r="K49" s="14"/>
      <c r="L49" s="14"/>
      <c r="M49" s="14"/>
      <c r="N49" s="14"/>
      <c r="O49" s="14"/>
      <c r="P49" s="14">
        <v>6</v>
      </c>
      <c r="Q49" s="14"/>
      <c r="R49" s="14"/>
      <c r="S49" s="14"/>
      <c r="T49" s="63"/>
      <c r="U49" s="61"/>
    </row>
    <row r="50" ht="15" customHeight="1" spans="1:21">
      <c r="A50" s="14"/>
      <c r="B50" s="14"/>
      <c r="C50" s="24">
        <v>34</v>
      </c>
      <c r="D50" s="34" t="s">
        <v>105</v>
      </c>
      <c r="E50" s="14">
        <v>6</v>
      </c>
      <c r="F50" s="14">
        <v>90</v>
      </c>
      <c r="G50" s="14">
        <v>72</v>
      </c>
      <c r="H50" s="14">
        <v>18</v>
      </c>
      <c r="I50" s="14">
        <v>5</v>
      </c>
      <c r="J50" s="14"/>
      <c r="K50" s="14"/>
      <c r="L50" s="14"/>
      <c r="M50" s="14"/>
      <c r="N50" s="14"/>
      <c r="O50" s="14"/>
      <c r="P50" s="14">
        <v>5.6</v>
      </c>
      <c r="Q50" s="14"/>
      <c r="R50" s="14"/>
      <c r="S50" s="14"/>
      <c r="T50" s="63"/>
      <c r="U50" s="61"/>
    </row>
    <row r="51" ht="27" customHeight="1" spans="1:21">
      <c r="A51" s="14"/>
      <c r="B51" s="14"/>
      <c r="C51" s="14">
        <v>35</v>
      </c>
      <c r="D51" s="25" t="s">
        <v>106</v>
      </c>
      <c r="E51" s="26">
        <v>5</v>
      </c>
      <c r="F51" s="26">
        <v>60</v>
      </c>
      <c r="G51" s="26">
        <v>42</v>
      </c>
      <c r="H51" s="26">
        <v>18</v>
      </c>
      <c r="I51" s="26">
        <v>3</v>
      </c>
      <c r="J51" s="14"/>
      <c r="K51" s="14"/>
      <c r="L51" s="14"/>
      <c r="M51" s="14"/>
      <c r="N51" s="14"/>
      <c r="O51" s="26">
        <v>3.73</v>
      </c>
      <c r="P51" s="26"/>
      <c r="Q51" s="14"/>
      <c r="R51" s="14"/>
      <c r="S51" s="14"/>
      <c r="T51" s="62" t="s">
        <v>107</v>
      </c>
      <c r="U51" s="61" t="s">
        <v>108</v>
      </c>
    </row>
    <row r="52" ht="22.2" customHeight="1" spans="1:21">
      <c r="A52" s="14"/>
      <c r="B52" s="14"/>
      <c r="C52" s="35">
        <v>36</v>
      </c>
      <c r="D52" s="36" t="s">
        <v>109</v>
      </c>
      <c r="E52" s="28">
        <v>6</v>
      </c>
      <c r="F52" s="28">
        <v>36</v>
      </c>
      <c r="G52" s="28">
        <v>0</v>
      </c>
      <c r="H52" s="28">
        <v>36</v>
      </c>
      <c r="I52" s="28">
        <v>1</v>
      </c>
      <c r="J52" s="14"/>
      <c r="K52" s="14"/>
      <c r="L52" s="14"/>
      <c r="M52" s="14"/>
      <c r="N52" s="14"/>
      <c r="O52" s="14"/>
      <c r="P52" s="14">
        <v>2.2</v>
      </c>
      <c r="Q52" s="14"/>
      <c r="R52" s="14"/>
      <c r="S52" s="14"/>
      <c r="T52" s="63" t="s">
        <v>110</v>
      </c>
      <c r="U52" s="61"/>
    </row>
    <row r="53" ht="22.2" customHeight="1" spans="1:21">
      <c r="A53" s="14"/>
      <c r="B53" s="29"/>
      <c r="C53" s="19">
        <v>37</v>
      </c>
      <c r="D53" s="17" t="s">
        <v>111</v>
      </c>
      <c r="E53" s="19">
        <v>6</v>
      </c>
      <c r="F53" s="19">
        <v>54</v>
      </c>
      <c r="G53" s="19">
        <v>0</v>
      </c>
      <c r="H53" s="19">
        <v>54</v>
      </c>
      <c r="I53" s="19">
        <v>1.5</v>
      </c>
      <c r="J53" s="50"/>
      <c r="K53" s="14"/>
      <c r="L53" s="14"/>
      <c r="M53" s="14"/>
      <c r="N53" s="14"/>
      <c r="O53" s="14"/>
      <c r="P53" s="26">
        <v>1.5</v>
      </c>
      <c r="Q53" s="14"/>
      <c r="R53" s="14"/>
      <c r="S53" s="14"/>
      <c r="T53" s="63"/>
      <c r="U53" s="61" t="s">
        <v>43</v>
      </c>
    </row>
    <row r="54" ht="15" customHeight="1" spans="1:21">
      <c r="A54" s="14"/>
      <c r="B54" s="14"/>
      <c r="C54" s="37"/>
      <c r="D54" s="38" t="s">
        <v>112</v>
      </c>
      <c r="E54" s="38">
        <v>5</v>
      </c>
      <c r="F54" s="38">
        <v>24</v>
      </c>
      <c r="G54" s="38">
        <v>24</v>
      </c>
      <c r="H54" s="38">
        <v>0</v>
      </c>
      <c r="I54" s="38">
        <v>1</v>
      </c>
      <c r="J54" s="50"/>
      <c r="K54" s="14"/>
      <c r="L54" s="14"/>
      <c r="M54" s="14"/>
      <c r="N54" s="14"/>
      <c r="O54" s="26">
        <v>1.5</v>
      </c>
      <c r="P54" s="26"/>
      <c r="Q54" s="14"/>
      <c r="R54" s="14"/>
      <c r="S54" s="14"/>
      <c r="T54" s="63" t="s">
        <v>43</v>
      </c>
      <c r="U54" s="61"/>
    </row>
    <row r="55" ht="15" customHeight="1" spans="1:21">
      <c r="A55" s="14"/>
      <c r="B55" s="14"/>
      <c r="C55" s="29"/>
      <c r="D55" s="30" t="s">
        <v>113</v>
      </c>
      <c r="E55" s="30">
        <v>5</v>
      </c>
      <c r="F55" s="30">
        <v>36</v>
      </c>
      <c r="G55" s="30">
        <v>30</v>
      </c>
      <c r="H55" s="30">
        <v>6</v>
      </c>
      <c r="I55" s="30">
        <v>2</v>
      </c>
      <c r="J55" s="50"/>
      <c r="K55" s="14"/>
      <c r="L55" s="14"/>
      <c r="M55" s="14"/>
      <c r="N55" s="14"/>
      <c r="O55" s="26">
        <v>2.2</v>
      </c>
      <c r="P55" s="12"/>
      <c r="Q55" s="14"/>
      <c r="R55" s="14"/>
      <c r="S55" s="14"/>
      <c r="T55" s="63" t="s">
        <v>43</v>
      </c>
      <c r="U55" s="61"/>
    </row>
    <row r="56" ht="15" customHeight="1" spans="1:21">
      <c r="A56" s="14"/>
      <c r="B56" s="14"/>
      <c r="C56" s="29"/>
      <c r="D56" s="30" t="s">
        <v>114</v>
      </c>
      <c r="E56" s="30">
        <v>5</v>
      </c>
      <c r="F56" s="30">
        <v>32</v>
      </c>
      <c r="G56" s="30">
        <v>32</v>
      </c>
      <c r="H56" s="30">
        <v>0</v>
      </c>
      <c r="I56" s="30">
        <v>2</v>
      </c>
      <c r="J56" s="49"/>
      <c r="K56" s="26"/>
      <c r="L56" s="26"/>
      <c r="M56" s="26"/>
      <c r="N56" s="26"/>
      <c r="O56" s="26">
        <v>2</v>
      </c>
      <c r="P56" s="12"/>
      <c r="Q56" s="14"/>
      <c r="R56" s="14"/>
      <c r="S56" s="14"/>
      <c r="T56" s="63" t="s">
        <v>43</v>
      </c>
      <c r="U56" s="61"/>
    </row>
    <row r="57" ht="15" customHeight="1" spans="1:21">
      <c r="A57" s="14"/>
      <c r="B57" s="14"/>
      <c r="C57" s="14" t="s">
        <v>60</v>
      </c>
      <c r="D57" s="33"/>
      <c r="E57" s="33"/>
      <c r="F57" s="33">
        <f>SUM(F38:F53)</f>
        <v>949</v>
      </c>
      <c r="G57" s="33">
        <f>SUM(G38:G53)</f>
        <v>522</v>
      </c>
      <c r="H57" s="33">
        <f t="shared" ref="H57:I57" si="2">SUM(H38:H53)</f>
        <v>429</v>
      </c>
      <c r="I57" s="33">
        <f t="shared" si="2"/>
        <v>46.5</v>
      </c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54"/>
      <c r="U57" s="66"/>
    </row>
    <row r="58" ht="15" customHeight="1" spans="1:21">
      <c r="A58" s="14"/>
      <c r="B58" s="14"/>
      <c r="C58" s="14" t="s">
        <v>61</v>
      </c>
      <c r="D58" s="14"/>
      <c r="E58" s="14"/>
      <c r="F58" s="14">
        <f>F57/F59</f>
        <v>0.420656028368794</v>
      </c>
      <c r="G58" s="22" t="s">
        <v>115</v>
      </c>
      <c r="H58" s="22"/>
      <c r="I58" s="14">
        <f>I57/I59</f>
        <v>0.407894736842105</v>
      </c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54"/>
      <c r="U58" s="66"/>
    </row>
    <row r="59" ht="21" customHeight="1" spans="1:21">
      <c r="A59" s="14" t="s">
        <v>116</v>
      </c>
      <c r="B59" s="14"/>
      <c r="C59" s="14" t="s">
        <v>117</v>
      </c>
      <c r="D59" s="14"/>
      <c r="E59" s="14"/>
      <c r="F59" s="14">
        <f>SUM(F57,F36,F21)</f>
        <v>2256</v>
      </c>
      <c r="G59" s="14">
        <f>SUM(G57,G36,G21)</f>
        <v>1315</v>
      </c>
      <c r="H59" s="14">
        <f>SUM(H57,H36,H21)</f>
        <v>943</v>
      </c>
      <c r="I59" s="51">
        <f>SUM(I57,I36,I21)</f>
        <v>114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54"/>
      <c r="U59" s="66"/>
    </row>
    <row r="60" ht="15" customHeight="1" spans="1:21">
      <c r="A60" s="14"/>
      <c r="B60" s="14"/>
      <c r="C60" s="14" t="s">
        <v>118</v>
      </c>
      <c r="D60" s="14"/>
      <c r="E60" s="14"/>
      <c r="F60" s="14"/>
      <c r="G60" s="22" t="s">
        <v>119</v>
      </c>
      <c r="H60" s="22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54"/>
      <c r="U60" s="66"/>
    </row>
    <row r="61" ht="15" customHeight="1" spans="1:21">
      <c r="A61" s="14"/>
      <c r="B61" s="14"/>
      <c r="C61" s="14" t="s">
        <v>26</v>
      </c>
      <c r="D61" s="14"/>
      <c r="E61" s="14"/>
      <c r="F61" s="14"/>
      <c r="G61" s="14"/>
      <c r="H61" s="14"/>
      <c r="I61" s="14"/>
      <c r="J61" s="52">
        <f>SUM(J7:J60)</f>
        <v>0</v>
      </c>
      <c r="K61" s="53">
        <f>SUM(K7:K60)</f>
        <v>28.4</v>
      </c>
      <c r="L61" s="53">
        <f t="shared" ref="L61:P61" si="3">SUM(L7:L60)</f>
        <v>35.35</v>
      </c>
      <c r="M61" s="53">
        <f t="shared" si="3"/>
        <v>32.9</v>
      </c>
      <c r="N61" s="53">
        <f t="shared" si="3"/>
        <v>22.7</v>
      </c>
      <c r="O61" s="53">
        <f t="shared" si="3"/>
        <v>26.43</v>
      </c>
      <c r="P61" s="53">
        <f t="shared" si="3"/>
        <v>24</v>
      </c>
      <c r="Q61" s="14"/>
      <c r="R61" s="14"/>
      <c r="S61" s="14"/>
      <c r="T61" s="54"/>
      <c r="U61" s="66"/>
    </row>
    <row r="62" ht="15" customHeight="1" spans="1:21">
      <c r="A62" s="14" t="s">
        <v>120</v>
      </c>
      <c r="B62" s="14"/>
      <c r="C62" s="14" t="s">
        <v>121</v>
      </c>
      <c r="D62" s="14"/>
      <c r="E62" s="14" t="s">
        <v>122</v>
      </c>
      <c r="F62" s="14">
        <v>240</v>
      </c>
      <c r="G62" s="14">
        <v>240</v>
      </c>
      <c r="H62" s="14">
        <v>0</v>
      </c>
      <c r="I62" s="14">
        <v>15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54"/>
      <c r="U62" s="66"/>
    </row>
    <row r="63" ht="15" customHeight="1" spans="1:21">
      <c r="A63" s="14"/>
      <c r="B63" s="14"/>
      <c r="C63" s="14" t="s">
        <v>123</v>
      </c>
      <c r="D63" s="14"/>
      <c r="E63" s="14" t="s">
        <v>122</v>
      </c>
      <c r="F63" s="14">
        <f>F56+F55+F54+F35+F34+F33+F32+F31+F30</f>
        <v>516</v>
      </c>
      <c r="G63" s="14">
        <f>G56+G55+G54+G35+G34+G33+G32+G31+G30</f>
        <v>424</v>
      </c>
      <c r="H63" s="14">
        <f t="shared" ref="H63:I63" si="4">H56+H55+H54+H35+H34+H33+H32+H31+H30</f>
        <v>92</v>
      </c>
      <c r="I63" s="14">
        <f t="shared" si="4"/>
        <v>28.5</v>
      </c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54"/>
      <c r="U63" s="66"/>
    </row>
    <row r="64" ht="15" customHeight="1" spans="1:21">
      <c r="A64" s="14"/>
      <c r="B64" s="14"/>
      <c r="C64" s="14" t="s">
        <v>117</v>
      </c>
      <c r="D64" s="14"/>
      <c r="E64" s="14"/>
      <c r="F64" s="14">
        <f>SUM(F62:F63)</f>
        <v>756</v>
      </c>
      <c r="G64" s="14">
        <f>SUM(G62:G63)</f>
        <v>664</v>
      </c>
      <c r="H64" s="14">
        <f>SUM(H62:H63)</f>
        <v>92</v>
      </c>
      <c r="I64" s="14">
        <f>SUM(I62:I63)</f>
        <v>43.5</v>
      </c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54"/>
      <c r="U64" s="66"/>
    </row>
    <row r="65" ht="15" customHeight="1" spans="1:21">
      <c r="A65" s="23" t="s">
        <v>124</v>
      </c>
      <c r="B65" s="23"/>
      <c r="C65" s="23"/>
      <c r="D65" s="23"/>
      <c r="E65" s="14" t="s">
        <v>125</v>
      </c>
      <c r="F65" s="14"/>
      <c r="G65" s="14"/>
      <c r="H65" s="14"/>
      <c r="I65" s="14">
        <v>44</v>
      </c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54"/>
      <c r="U65" s="66" t="s">
        <v>126</v>
      </c>
    </row>
    <row r="66" ht="15" customHeight="1" spans="1:21">
      <c r="A66" s="67" t="s">
        <v>127</v>
      </c>
      <c r="B66" s="68"/>
      <c r="C66" s="68"/>
      <c r="D66" s="69"/>
      <c r="E66" s="70" t="s">
        <v>128</v>
      </c>
      <c r="F66" s="71"/>
      <c r="G66" s="12"/>
      <c r="H66" s="14"/>
      <c r="I66" s="85">
        <v>2</v>
      </c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54"/>
      <c r="U66" s="87" t="s">
        <v>129</v>
      </c>
    </row>
    <row r="67" ht="15" customHeight="1" spans="1:21">
      <c r="A67" s="23" t="s">
        <v>130</v>
      </c>
      <c r="B67" s="23"/>
      <c r="C67" s="23"/>
      <c r="D67" s="23"/>
      <c r="E67" s="14" t="s">
        <v>128</v>
      </c>
      <c r="F67" s="14"/>
      <c r="G67" s="14"/>
      <c r="H67" s="14"/>
      <c r="I67" s="14">
        <v>2</v>
      </c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54"/>
      <c r="U67" s="66"/>
    </row>
    <row r="68" ht="15" customHeight="1" spans="1:21">
      <c r="A68" s="23" t="s">
        <v>131</v>
      </c>
      <c r="B68" s="23"/>
      <c r="C68" s="23"/>
      <c r="D68" s="23"/>
      <c r="E68" s="14" t="s">
        <v>128</v>
      </c>
      <c r="F68" s="14"/>
      <c r="G68" s="14"/>
      <c r="H68" s="14"/>
      <c r="I68" s="14">
        <v>3</v>
      </c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54"/>
      <c r="U68" s="66"/>
    </row>
    <row r="69" ht="15" customHeight="1" spans="1:21">
      <c r="A69" s="14" t="s">
        <v>132</v>
      </c>
      <c r="B69" s="14"/>
      <c r="C69" s="14" t="s">
        <v>133</v>
      </c>
      <c r="D69" s="14"/>
      <c r="E69" s="14"/>
      <c r="F69" s="14">
        <f>SUM(F59,F64)</f>
        <v>3012</v>
      </c>
      <c r="G69" s="14">
        <f t="shared" ref="G69:H69" si="5">SUM(G59,G64)</f>
        <v>1979</v>
      </c>
      <c r="H69" s="14">
        <f t="shared" si="5"/>
        <v>1035</v>
      </c>
      <c r="I69" s="86">
        <f>SUM(I59+I62+I63+I65+I66+I67+I68)</f>
        <v>208.5</v>
      </c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54"/>
      <c r="U69" s="66"/>
    </row>
    <row r="70" ht="15" customHeight="1" spans="1:21">
      <c r="A70" s="14"/>
      <c r="B70" s="14"/>
      <c r="C70" s="14" t="s">
        <v>118</v>
      </c>
      <c r="D70" s="14"/>
      <c r="E70" s="14"/>
      <c r="F70" s="14"/>
      <c r="G70" s="22" t="s">
        <v>134</v>
      </c>
      <c r="H70" s="22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54"/>
      <c r="U70" s="66"/>
    </row>
    <row r="71" ht="50.25" customHeight="1" spans="1:21">
      <c r="A71" s="72" t="s">
        <v>135</v>
      </c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54"/>
      <c r="U71" s="66"/>
    </row>
    <row r="72" ht="14.25" spans="1:21">
      <c r="A72" s="73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54"/>
      <c r="U72" s="66"/>
    </row>
    <row r="73" ht="14.25" spans="1:21">
      <c r="A73" s="73"/>
      <c r="B73" s="73"/>
      <c r="C73" s="73"/>
      <c r="D73" s="73" t="s">
        <v>136</v>
      </c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54"/>
      <c r="U73" s="66"/>
    </row>
    <row r="74" spans="1:21">
      <c r="A74" s="74"/>
      <c r="B74" s="74"/>
      <c r="C74" s="75">
        <v>1</v>
      </c>
      <c r="D74" s="76" t="s">
        <v>137</v>
      </c>
      <c r="E74" s="77">
        <v>2</v>
      </c>
      <c r="F74" s="77">
        <v>45</v>
      </c>
      <c r="G74" s="77">
        <v>0</v>
      </c>
      <c r="H74" s="77">
        <v>45</v>
      </c>
      <c r="I74" s="77">
        <v>1.5</v>
      </c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55"/>
      <c r="U74" s="66"/>
    </row>
    <row r="75" spans="1:21">
      <c r="A75" s="74"/>
      <c r="B75" s="74"/>
      <c r="C75" s="75">
        <v>2</v>
      </c>
      <c r="D75" s="76" t="s">
        <v>138</v>
      </c>
      <c r="E75" s="77" t="s">
        <v>139</v>
      </c>
      <c r="F75" s="77">
        <v>160</v>
      </c>
      <c r="G75" s="77">
        <v>136</v>
      </c>
      <c r="H75" s="77">
        <v>24</v>
      </c>
      <c r="I75" s="77">
        <v>9.5</v>
      </c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55"/>
      <c r="U75" s="66"/>
    </row>
    <row r="76" spans="1:21">
      <c r="A76" s="74"/>
      <c r="B76" s="74"/>
      <c r="C76" s="75">
        <v>3</v>
      </c>
      <c r="D76" s="76" t="s">
        <v>140</v>
      </c>
      <c r="E76" s="77">
        <v>4</v>
      </c>
      <c r="F76" s="77">
        <v>45</v>
      </c>
      <c r="G76" s="77">
        <v>33</v>
      </c>
      <c r="H76" s="77">
        <v>12</v>
      </c>
      <c r="I76" s="77">
        <v>2.5</v>
      </c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55"/>
      <c r="U76" s="66"/>
    </row>
    <row r="77" spans="1:21">
      <c r="A77" s="74"/>
      <c r="B77" s="74"/>
      <c r="C77" s="75">
        <v>4</v>
      </c>
      <c r="D77" s="76" t="s">
        <v>141</v>
      </c>
      <c r="E77" s="77">
        <v>5</v>
      </c>
      <c r="F77" s="77">
        <v>60</v>
      </c>
      <c r="G77" s="77">
        <v>48</v>
      </c>
      <c r="H77" s="77">
        <v>12</v>
      </c>
      <c r="I77" s="77">
        <v>3.5</v>
      </c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88"/>
      <c r="U77" s="66"/>
    </row>
    <row r="78" spans="1:21">
      <c r="A78" s="74"/>
      <c r="B78" s="74"/>
      <c r="C78" s="75">
        <v>5</v>
      </c>
      <c r="D78" s="76" t="s">
        <v>142</v>
      </c>
      <c r="E78" s="77">
        <v>5</v>
      </c>
      <c r="F78" s="77">
        <v>71</v>
      </c>
      <c r="G78" s="77">
        <v>56</v>
      </c>
      <c r="H78" s="77">
        <v>15</v>
      </c>
      <c r="I78" s="77">
        <v>4</v>
      </c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55"/>
      <c r="U78" s="66"/>
    </row>
    <row r="79" spans="1:21">
      <c r="A79" s="74"/>
      <c r="B79" s="74"/>
      <c r="C79" s="75">
        <v>6</v>
      </c>
      <c r="D79" s="76" t="s">
        <v>143</v>
      </c>
      <c r="E79" s="77">
        <v>6</v>
      </c>
      <c r="F79" s="77">
        <v>36</v>
      </c>
      <c r="G79" s="77">
        <v>18</v>
      </c>
      <c r="H79" s="77">
        <v>18</v>
      </c>
      <c r="I79" s="77">
        <v>1.5</v>
      </c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55"/>
      <c r="U79" s="66"/>
    </row>
    <row r="80" spans="1:21">
      <c r="A80" s="74"/>
      <c r="B80" s="74"/>
      <c r="C80" s="74"/>
      <c r="D80" s="78"/>
      <c r="E80" s="78"/>
      <c r="F80" s="78">
        <f>SUM(F74:F79)</f>
        <v>417</v>
      </c>
      <c r="G80" s="78">
        <f>SUM(G74:G79)</f>
        <v>291</v>
      </c>
      <c r="H80" s="78">
        <f>SUM(H74:H79)</f>
        <v>126</v>
      </c>
      <c r="I80" s="78">
        <f>SUM(I74:I79)</f>
        <v>22.5</v>
      </c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55"/>
      <c r="U80" s="66"/>
    </row>
    <row r="81" ht="14.25" spans="1:21">
      <c r="A81" s="74"/>
      <c r="B81" s="74"/>
      <c r="C81" s="74"/>
      <c r="D81" s="79" t="s">
        <v>144</v>
      </c>
      <c r="E81" s="78"/>
      <c r="F81" s="78"/>
      <c r="G81" s="78"/>
      <c r="H81" s="78"/>
      <c r="I81" s="78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55"/>
      <c r="U81" s="66"/>
    </row>
    <row r="82" spans="1:21">
      <c r="A82" s="74"/>
      <c r="B82" s="74"/>
      <c r="C82" s="75">
        <v>1</v>
      </c>
      <c r="D82" s="80" t="s">
        <v>145</v>
      </c>
      <c r="E82" s="80">
        <v>3</v>
      </c>
      <c r="F82" s="80">
        <v>36</v>
      </c>
      <c r="G82" s="80">
        <v>36</v>
      </c>
      <c r="H82" s="80">
        <v>0</v>
      </c>
      <c r="I82" s="80">
        <v>2</v>
      </c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55"/>
      <c r="U82" s="66"/>
    </row>
    <row r="83" spans="1:21">
      <c r="A83" s="74"/>
      <c r="B83" s="74"/>
      <c r="C83" s="75">
        <v>2</v>
      </c>
      <c r="D83" s="80" t="s">
        <v>68</v>
      </c>
      <c r="E83" s="80">
        <v>2</v>
      </c>
      <c r="F83" s="80">
        <v>36</v>
      </c>
      <c r="G83" s="80">
        <v>0</v>
      </c>
      <c r="H83" s="80">
        <v>36</v>
      </c>
      <c r="I83" s="80">
        <v>1</v>
      </c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55"/>
      <c r="U83" s="66"/>
    </row>
    <row r="84" spans="1:21">
      <c r="A84" s="74"/>
      <c r="B84" s="74"/>
      <c r="C84" s="75">
        <v>3</v>
      </c>
      <c r="D84" s="80" t="s">
        <v>146</v>
      </c>
      <c r="E84" s="80">
        <v>2</v>
      </c>
      <c r="F84" s="80">
        <v>103</v>
      </c>
      <c r="G84" s="80">
        <v>64</v>
      </c>
      <c r="H84" s="80">
        <v>39</v>
      </c>
      <c r="I84" s="80">
        <v>5</v>
      </c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55"/>
      <c r="U84" s="66"/>
    </row>
    <row r="85" spans="1:21">
      <c r="A85" s="74"/>
      <c r="B85" s="74"/>
      <c r="C85" s="75">
        <v>4</v>
      </c>
      <c r="D85" s="80" t="s">
        <v>147</v>
      </c>
      <c r="E85" s="80">
        <v>3</v>
      </c>
      <c r="F85" s="80">
        <v>45</v>
      </c>
      <c r="G85" s="80">
        <v>18</v>
      </c>
      <c r="H85" s="80">
        <v>27</v>
      </c>
      <c r="I85" s="80">
        <v>2</v>
      </c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55"/>
      <c r="U85" s="66"/>
    </row>
    <row r="86" spans="1:21">
      <c r="A86" s="74"/>
      <c r="B86" s="74"/>
      <c r="C86" s="75">
        <v>5</v>
      </c>
      <c r="D86" s="80" t="s">
        <v>112</v>
      </c>
      <c r="E86" s="80">
        <v>5</v>
      </c>
      <c r="F86" s="80">
        <v>24</v>
      </c>
      <c r="G86" s="80">
        <v>24</v>
      </c>
      <c r="H86" s="80">
        <v>0</v>
      </c>
      <c r="I86" s="80">
        <v>1</v>
      </c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55"/>
      <c r="U86" s="66"/>
    </row>
    <row r="87" spans="1:21">
      <c r="A87" s="74"/>
      <c r="B87" s="74"/>
      <c r="C87" s="75">
        <v>6</v>
      </c>
      <c r="D87" s="80" t="s">
        <v>113</v>
      </c>
      <c r="E87" s="80">
        <v>5</v>
      </c>
      <c r="F87" s="80">
        <v>36</v>
      </c>
      <c r="G87" s="80">
        <v>30</v>
      </c>
      <c r="H87" s="80">
        <v>6</v>
      </c>
      <c r="I87" s="80">
        <v>2</v>
      </c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55"/>
      <c r="U87" s="66"/>
    </row>
    <row r="88" spans="1:20">
      <c r="A88" s="74"/>
      <c r="B88" s="74"/>
      <c r="C88" s="75">
        <v>7</v>
      </c>
      <c r="D88" s="80" t="s">
        <v>114</v>
      </c>
      <c r="E88" s="80">
        <v>5</v>
      </c>
      <c r="F88" s="80">
        <v>32</v>
      </c>
      <c r="G88" s="80">
        <v>32</v>
      </c>
      <c r="H88" s="80">
        <v>0</v>
      </c>
      <c r="I88" s="80">
        <v>2</v>
      </c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88"/>
    </row>
    <row r="89" spans="1:20">
      <c r="A89" s="74"/>
      <c r="B89" s="74"/>
      <c r="C89" s="81">
        <v>8</v>
      </c>
      <c r="D89" s="82" t="s">
        <v>111</v>
      </c>
      <c r="E89" s="82">
        <v>6</v>
      </c>
      <c r="F89" s="82">
        <v>54</v>
      </c>
      <c r="G89" s="82">
        <v>0</v>
      </c>
      <c r="H89" s="82">
        <v>54</v>
      </c>
      <c r="I89" s="82">
        <v>1.5</v>
      </c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88"/>
    </row>
    <row r="90" ht="14.25" spans="1:20">
      <c r="A90" s="74"/>
      <c r="B90" s="74"/>
      <c r="C90" s="74"/>
      <c r="D90" s="83"/>
      <c r="E90" s="73"/>
      <c r="F90" s="74">
        <f>SUM(F82:F89)</f>
        <v>366</v>
      </c>
      <c r="G90" s="74">
        <f>SUM(G82:G89)</f>
        <v>204</v>
      </c>
      <c r="H90" s="74">
        <f>SUM(H82:H89)</f>
        <v>162</v>
      </c>
      <c r="I90" s="74">
        <f>SUM(I82:I89)</f>
        <v>16.5</v>
      </c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55"/>
    </row>
    <row r="91" ht="28.2" customHeight="1" spans="1:21">
      <c r="A91" s="74"/>
      <c r="B91" s="74"/>
      <c r="C91" s="74"/>
      <c r="D91" s="73"/>
      <c r="E91" s="73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89" t="s">
        <v>148</v>
      </c>
      <c r="U91" s="89"/>
    </row>
    <row r="92" ht="39.6" customHeight="1" spans="1:20">
      <c r="A92" s="74"/>
      <c r="B92" s="74"/>
      <c r="C92" s="74"/>
      <c r="D92" s="73" t="s">
        <v>149</v>
      </c>
      <c r="E92" s="74"/>
      <c r="F92" s="74" t="s">
        <v>150</v>
      </c>
      <c r="G92" s="74" t="s">
        <v>151</v>
      </c>
      <c r="H92" s="74" t="s">
        <v>152</v>
      </c>
      <c r="I92" s="74" t="s">
        <v>153</v>
      </c>
      <c r="J92" s="74" t="s">
        <v>154</v>
      </c>
      <c r="K92" s="74" t="s">
        <v>155</v>
      </c>
      <c r="L92" s="74"/>
      <c r="M92" s="74"/>
      <c r="N92" s="74"/>
      <c r="O92" s="74"/>
      <c r="P92" s="74"/>
      <c r="Q92" s="74"/>
      <c r="R92" s="74"/>
      <c r="S92" s="74"/>
      <c r="T92" s="55"/>
    </row>
    <row r="93" ht="14.25" spans="1:20">
      <c r="A93" s="74"/>
      <c r="B93" s="74"/>
      <c r="C93" s="74"/>
      <c r="D93" s="75">
        <v>1</v>
      </c>
      <c r="E93" s="48"/>
      <c r="F93" s="75">
        <v>0</v>
      </c>
      <c r="G93" s="75">
        <v>36</v>
      </c>
      <c r="H93" s="75">
        <v>0</v>
      </c>
      <c r="I93" s="75">
        <v>24</v>
      </c>
      <c r="J93" s="75">
        <v>1</v>
      </c>
      <c r="K93" s="75">
        <v>1</v>
      </c>
      <c r="L93" s="73"/>
      <c r="M93" s="73"/>
      <c r="N93" s="73"/>
      <c r="O93" s="73"/>
      <c r="P93" s="73"/>
      <c r="Q93" s="73"/>
      <c r="R93" s="73"/>
      <c r="S93" s="73"/>
      <c r="T93" s="54"/>
    </row>
    <row r="94" ht="14.25" spans="1:20">
      <c r="A94" s="74"/>
      <c r="B94" s="74"/>
      <c r="C94" s="74"/>
      <c r="D94" s="75">
        <v>2</v>
      </c>
      <c r="E94" s="48"/>
      <c r="F94" s="75">
        <v>0</v>
      </c>
      <c r="G94" s="75">
        <v>54</v>
      </c>
      <c r="H94" s="75">
        <v>0</v>
      </c>
      <c r="I94" s="75">
        <v>32</v>
      </c>
      <c r="J94" s="75">
        <v>1.5</v>
      </c>
      <c r="K94" s="75">
        <v>1</v>
      </c>
      <c r="L94" s="73"/>
      <c r="M94" s="73"/>
      <c r="N94" s="73"/>
      <c r="O94" s="73"/>
      <c r="P94" s="73"/>
      <c r="Q94" s="73"/>
      <c r="R94" s="73"/>
      <c r="S94" s="73"/>
      <c r="T94" s="54"/>
    </row>
    <row r="95" ht="14.25" spans="1:20">
      <c r="A95" s="74"/>
      <c r="B95" s="74"/>
      <c r="C95" s="74"/>
      <c r="D95" s="75">
        <v>3</v>
      </c>
      <c r="E95" s="48"/>
      <c r="F95" s="75">
        <v>36</v>
      </c>
      <c r="G95" s="75">
        <v>18</v>
      </c>
      <c r="H95" s="75">
        <v>54</v>
      </c>
      <c r="I95" s="75">
        <v>18</v>
      </c>
      <c r="J95" s="75">
        <v>3</v>
      </c>
      <c r="K95" s="75">
        <v>4</v>
      </c>
      <c r="L95" s="73"/>
      <c r="M95" s="73"/>
      <c r="N95" s="73"/>
      <c r="O95" s="73"/>
      <c r="P95" s="73"/>
      <c r="Q95" s="73"/>
      <c r="R95" s="73"/>
      <c r="S95" s="73"/>
      <c r="T95" s="54"/>
    </row>
    <row r="96" ht="14.25" spans="1:20">
      <c r="A96" s="74"/>
      <c r="B96" s="74"/>
      <c r="C96" s="74"/>
      <c r="D96" s="75">
        <v>4</v>
      </c>
      <c r="E96" s="48"/>
      <c r="F96" s="75">
        <v>50</v>
      </c>
      <c r="G96" s="75">
        <v>21</v>
      </c>
      <c r="H96" s="75">
        <v>52</v>
      </c>
      <c r="I96" s="75">
        <v>20</v>
      </c>
      <c r="J96" s="75">
        <v>4</v>
      </c>
      <c r="K96" s="75">
        <v>4</v>
      </c>
      <c r="L96" s="73"/>
      <c r="M96" s="73"/>
      <c r="N96" s="73"/>
      <c r="O96" s="73"/>
      <c r="P96" s="73"/>
      <c r="Q96" s="73"/>
      <c r="R96" s="73"/>
      <c r="S96" s="73"/>
      <c r="T96" s="54"/>
    </row>
    <row r="97" ht="14.25" spans="1:20">
      <c r="A97" s="74"/>
      <c r="B97" s="74"/>
      <c r="C97" s="74"/>
      <c r="D97" s="75">
        <v>5</v>
      </c>
      <c r="E97" s="48"/>
      <c r="F97" s="75">
        <v>0</v>
      </c>
      <c r="G97" s="75">
        <v>45</v>
      </c>
      <c r="H97" s="75">
        <v>0</v>
      </c>
      <c r="I97" s="75">
        <v>54</v>
      </c>
      <c r="J97" s="75">
        <v>1.5</v>
      </c>
      <c r="K97" s="75">
        <v>2</v>
      </c>
      <c r="L97" s="73"/>
      <c r="M97" s="73"/>
      <c r="N97" s="73"/>
      <c r="O97" s="73"/>
      <c r="P97" s="73"/>
      <c r="Q97" s="73"/>
      <c r="R97" s="73"/>
      <c r="S97" s="73"/>
      <c r="T97" s="54"/>
    </row>
    <row r="98" ht="14.25" spans="1:20">
      <c r="A98" s="74"/>
      <c r="B98" s="74"/>
      <c r="C98" s="74"/>
      <c r="D98" s="75">
        <v>6</v>
      </c>
      <c r="E98" s="48"/>
      <c r="F98" s="75">
        <v>17</v>
      </c>
      <c r="G98" s="75">
        <v>15</v>
      </c>
      <c r="H98" s="75">
        <v>20</v>
      </c>
      <c r="I98" s="75">
        <v>12</v>
      </c>
      <c r="J98" s="75">
        <v>1.5</v>
      </c>
      <c r="K98" s="75">
        <v>1.5</v>
      </c>
      <c r="L98" s="73"/>
      <c r="M98" s="73"/>
      <c r="N98" s="73"/>
      <c r="O98" s="73"/>
      <c r="P98" s="73"/>
      <c r="Q98" s="73"/>
      <c r="R98" s="73"/>
      <c r="S98" s="73"/>
      <c r="T98" s="54"/>
    </row>
    <row r="99" ht="14.25" spans="1:20">
      <c r="A99" s="74"/>
      <c r="B99" s="74"/>
      <c r="C99" s="74"/>
      <c r="D99" s="75">
        <v>7</v>
      </c>
      <c r="E99" s="48"/>
      <c r="F99" s="75">
        <v>0</v>
      </c>
      <c r="G99" s="75">
        <v>72</v>
      </c>
      <c r="H99" s="75">
        <v>42</v>
      </c>
      <c r="I99" s="75">
        <v>18</v>
      </c>
      <c r="J99" s="75">
        <v>2.5</v>
      </c>
      <c r="K99" s="75">
        <v>3</v>
      </c>
      <c r="L99" s="73"/>
      <c r="M99" s="73"/>
      <c r="N99" s="73"/>
      <c r="O99" s="73"/>
      <c r="P99" s="73"/>
      <c r="Q99" s="73"/>
      <c r="R99" s="73"/>
      <c r="S99" s="73"/>
      <c r="T99" s="54"/>
    </row>
    <row r="100" ht="29.4" customHeight="1" spans="1:21">
      <c r="A100" s="73"/>
      <c r="B100" s="73"/>
      <c r="C100" s="73"/>
      <c r="D100" s="84"/>
      <c r="E100" s="84"/>
      <c r="F100" s="81">
        <f>SUM(F93:F99)</f>
        <v>103</v>
      </c>
      <c r="G100" s="81">
        <f t="shared" ref="G100:I100" si="6">SUM(G93:G99)</f>
        <v>261</v>
      </c>
      <c r="H100" s="81">
        <f t="shared" si="6"/>
        <v>168</v>
      </c>
      <c r="I100" s="81">
        <f t="shared" si="6"/>
        <v>178</v>
      </c>
      <c r="J100" s="81">
        <f t="shared" ref="J100" si="7">SUM(J93:J99)</f>
        <v>15</v>
      </c>
      <c r="K100" s="81">
        <f t="shared" ref="K100" si="8">SUM(K93:K99)</f>
        <v>16.5</v>
      </c>
      <c r="L100" s="73"/>
      <c r="M100" s="73"/>
      <c r="N100" s="73"/>
      <c r="O100" s="73"/>
      <c r="P100" s="73"/>
      <c r="Q100" s="73"/>
      <c r="R100" s="73"/>
      <c r="S100" s="73"/>
      <c r="T100" s="89" t="s">
        <v>156</v>
      </c>
      <c r="U100" s="89"/>
    </row>
    <row r="101" ht="16.2" customHeight="1" spans="1:20">
      <c r="A101" s="73"/>
      <c r="B101" s="73"/>
      <c r="C101" s="73"/>
      <c r="D101" s="73"/>
      <c r="E101" s="73"/>
      <c r="G101" s="74">
        <f>F100+G100</f>
        <v>364</v>
      </c>
      <c r="H101" s="73"/>
      <c r="I101" s="74">
        <f>H100+I100</f>
        <v>346</v>
      </c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54"/>
    </row>
    <row r="102" ht="27.6" customHeight="1" spans="1:21">
      <c r="A102" s="73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89" t="s">
        <v>157</v>
      </c>
      <c r="U102" s="89"/>
    </row>
    <row r="103" ht="14.25" spans="1:20">
      <c r="A103" s="73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54"/>
    </row>
    <row r="104" ht="14.25" spans="1:20">
      <c r="A104" s="73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54"/>
    </row>
    <row r="105" ht="14.25" spans="1:20">
      <c r="A105" s="73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54"/>
    </row>
    <row r="106" ht="14.25" spans="1:20">
      <c r="A106" s="73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54"/>
    </row>
    <row r="107" ht="14.25" spans="1:20">
      <c r="A107" s="73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54"/>
    </row>
    <row r="108" ht="14.25" spans="1:20">
      <c r="A108" s="73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54"/>
    </row>
    <row r="109" ht="14.25" spans="1:20">
      <c r="A109" s="73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54"/>
    </row>
    <row r="110" ht="14.25" spans="1:20">
      <c r="A110" s="73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54"/>
    </row>
    <row r="111" ht="14.25" spans="1:20">
      <c r="A111" s="73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3"/>
      <c r="T111" s="54"/>
    </row>
    <row r="112" ht="14.25" spans="1:20">
      <c r="A112" s="73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  <c r="R112" s="73"/>
      <c r="S112" s="73"/>
      <c r="T112" s="54"/>
    </row>
    <row r="113" ht="14.25" spans="1:20">
      <c r="A113" s="73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54"/>
    </row>
    <row r="114" ht="14.25" spans="1:20">
      <c r="A114" s="73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3"/>
      <c r="T114" s="54"/>
    </row>
    <row r="115" ht="14.25" spans="1:20">
      <c r="A115" s="73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54"/>
    </row>
    <row r="116" ht="14.25" spans="1:20">
      <c r="A116" s="73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  <c r="R116" s="73"/>
      <c r="S116" s="73"/>
      <c r="T116" s="54"/>
    </row>
    <row r="117" ht="14.25" spans="1:20">
      <c r="A117" s="73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54"/>
    </row>
    <row r="118" ht="14.25" spans="1:20">
      <c r="A118" s="73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54"/>
    </row>
    <row r="119" ht="14.25" spans="1:20">
      <c r="A119" s="73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/>
      <c r="S119" s="73"/>
      <c r="T119" s="54"/>
    </row>
    <row r="120" ht="14.25" spans="1:20">
      <c r="A120" s="73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54"/>
    </row>
    <row r="121" ht="14.25" spans="1:20">
      <c r="A121" s="73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  <c r="R121" s="73"/>
      <c r="S121" s="73"/>
      <c r="T121" s="54"/>
    </row>
    <row r="122" ht="14.25" spans="1:20">
      <c r="A122" s="73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/>
      <c r="S122" s="73"/>
      <c r="T122" s="54"/>
    </row>
    <row r="123" ht="14.25" spans="1:20">
      <c r="A123" s="73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/>
      <c r="S123" s="73"/>
      <c r="T123" s="54"/>
    </row>
    <row r="124" ht="14.25" spans="1:20">
      <c r="A124" s="73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3"/>
      <c r="S124" s="73"/>
      <c r="T124" s="54"/>
    </row>
    <row r="125" ht="14.25" spans="1:20">
      <c r="A125" s="73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3"/>
      <c r="T125" s="54"/>
    </row>
    <row r="126" ht="14.25" spans="1:20">
      <c r="A126" s="73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54"/>
    </row>
    <row r="127" ht="14.25" spans="1:20">
      <c r="A127" s="73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54"/>
    </row>
    <row r="128" ht="14.25" spans="1:20">
      <c r="A128" s="73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  <c r="R128" s="73"/>
      <c r="S128" s="73"/>
      <c r="T128" s="54"/>
    </row>
    <row r="129" ht="14.25" spans="1:20">
      <c r="A129" s="73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54"/>
    </row>
    <row r="130" ht="14.25" spans="1:20">
      <c r="A130" s="73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54"/>
    </row>
    <row r="131" ht="14.25" spans="1:20">
      <c r="A131" s="73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54"/>
    </row>
    <row r="132" ht="14.25" spans="1:20">
      <c r="A132" s="73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54"/>
    </row>
    <row r="133" ht="14.25" spans="1:20">
      <c r="A133" s="73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3"/>
      <c r="T133" s="54"/>
    </row>
    <row r="134" ht="14.25" spans="1:20">
      <c r="A134" s="73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54"/>
    </row>
    <row r="135" ht="14.25" spans="1:20">
      <c r="A135" s="73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54"/>
    </row>
    <row r="136" ht="14.25" spans="1:20">
      <c r="A136" s="73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  <c r="R136" s="73"/>
      <c r="S136" s="73"/>
      <c r="T136" s="54"/>
    </row>
    <row r="137" ht="14.25" spans="1:20">
      <c r="A137" s="73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/>
      <c r="S137" s="73"/>
      <c r="T137" s="54"/>
    </row>
    <row r="138" ht="14.25" spans="1:20">
      <c r="A138" s="73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3"/>
      <c r="Q138" s="73"/>
      <c r="R138" s="73"/>
      <c r="S138" s="73"/>
      <c r="T138" s="54"/>
    </row>
    <row r="139" ht="14.25" spans="1:20">
      <c r="A139" s="73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/>
      <c r="S139" s="73"/>
      <c r="T139" s="54"/>
    </row>
    <row r="140" ht="14.25" spans="1:20">
      <c r="A140" s="73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  <c r="R140" s="73"/>
      <c r="S140" s="73"/>
      <c r="T140" s="54"/>
    </row>
    <row r="141" ht="14.25" spans="1:20">
      <c r="A141" s="73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/>
      <c r="S141" s="73"/>
      <c r="T141" s="54"/>
    </row>
    <row r="142" ht="14.25" spans="1:20">
      <c r="A142" s="73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  <c r="R142" s="73"/>
      <c r="S142" s="73"/>
      <c r="T142" s="54"/>
    </row>
    <row r="143" ht="14.25" spans="1:20">
      <c r="A143" s="73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  <c r="R143" s="73"/>
      <c r="S143" s="73"/>
      <c r="T143" s="54"/>
    </row>
    <row r="144" ht="14.25" spans="1:20">
      <c r="A144" s="73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/>
      <c r="S144" s="73"/>
      <c r="T144" s="54"/>
    </row>
    <row r="145" ht="14.25" spans="1:20">
      <c r="A145" s="73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  <c r="R145" s="73"/>
      <c r="S145" s="73"/>
      <c r="T145" s="54"/>
    </row>
    <row r="146" ht="14.25" spans="1:20">
      <c r="A146" s="73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54"/>
    </row>
    <row r="147" ht="14.25" spans="1:20">
      <c r="A147" s="73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54"/>
    </row>
    <row r="148" ht="14.25" spans="1:20">
      <c r="A148" s="73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54"/>
    </row>
    <row r="149" ht="14.25" spans="1:20">
      <c r="A149" s="73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  <c r="R149" s="73"/>
      <c r="S149" s="73"/>
      <c r="T149" s="54"/>
    </row>
    <row r="150" ht="14.25" spans="1:20">
      <c r="A150" s="73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54"/>
    </row>
    <row r="151" ht="14.25" spans="1:20">
      <c r="A151" s="73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/>
      <c r="S151" s="73"/>
      <c r="T151" s="54"/>
    </row>
    <row r="152" ht="14.25" spans="1:20">
      <c r="A152" s="73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54"/>
    </row>
    <row r="153" ht="14.25" spans="1:20">
      <c r="A153" s="73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54"/>
    </row>
    <row r="154" ht="14.25" spans="1:20">
      <c r="A154" s="73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  <c r="R154" s="73"/>
      <c r="S154" s="73"/>
      <c r="T154" s="54"/>
    </row>
    <row r="155" ht="14.25" spans="1:20">
      <c r="A155" s="73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  <c r="R155" s="73"/>
      <c r="S155" s="73"/>
      <c r="T155" s="54"/>
    </row>
    <row r="156" ht="14.25" spans="1:20">
      <c r="A156" s="73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  <c r="R156" s="73"/>
      <c r="S156" s="73"/>
      <c r="T156" s="54"/>
    </row>
    <row r="157" ht="14.25" spans="1:20">
      <c r="A157" s="73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73"/>
      <c r="T157" s="54"/>
    </row>
    <row r="158" ht="14.25" spans="1:20">
      <c r="A158" s="73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54"/>
    </row>
    <row r="159" ht="14.25" spans="1:20">
      <c r="A159" s="73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54"/>
    </row>
    <row r="160" ht="14.25" spans="1:20">
      <c r="A160" s="73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73"/>
      <c r="T160" s="54"/>
    </row>
    <row r="161" ht="14.25" spans="1:20">
      <c r="A161" s="73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  <c r="R161" s="73"/>
      <c r="S161" s="73"/>
      <c r="T161" s="54"/>
    </row>
    <row r="162" ht="14.25" spans="1:20">
      <c r="A162" s="73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  <c r="R162" s="73"/>
      <c r="S162" s="73"/>
      <c r="T162" s="54"/>
    </row>
    <row r="163" ht="14.25" spans="1:20">
      <c r="A163" s="73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  <c r="R163" s="73"/>
      <c r="S163" s="73"/>
      <c r="T163" s="54"/>
    </row>
    <row r="164" ht="14.25" spans="1:20">
      <c r="A164" s="73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/>
      <c r="S164" s="73"/>
      <c r="T164" s="54"/>
    </row>
    <row r="165" ht="14.25" spans="1:20">
      <c r="A165" s="73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R165" s="73"/>
      <c r="S165" s="73"/>
      <c r="T165" s="54"/>
    </row>
    <row r="166" ht="14.25" spans="1:20">
      <c r="A166" s="73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54"/>
    </row>
    <row r="167" ht="14.25" spans="1:20">
      <c r="A167" s="73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54"/>
    </row>
    <row r="168" ht="14.25" spans="1:20">
      <c r="A168" s="73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54"/>
    </row>
    <row r="169" ht="14.25" spans="1:20">
      <c r="A169" s="73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  <c r="R169" s="73"/>
      <c r="S169" s="73"/>
      <c r="T169" s="54"/>
    </row>
    <row r="170" ht="14.25" spans="1:20">
      <c r="A170" s="73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/>
      <c r="S170" s="73"/>
      <c r="T170" s="54"/>
    </row>
    <row r="171" ht="14.25" spans="1:20">
      <c r="A171" s="73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  <c r="R171" s="73"/>
      <c r="S171" s="73"/>
      <c r="T171" s="54"/>
    </row>
    <row r="172" ht="14.25" spans="1:20">
      <c r="A172" s="73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54"/>
    </row>
    <row r="173" ht="14.25" spans="1:20">
      <c r="A173" s="73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54"/>
    </row>
    <row r="174" ht="14.25" spans="1:20">
      <c r="A174" s="73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54"/>
    </row>
    <row r="175" ht="14.25" spans="1:20">
      <c r="A175" s="73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54"/>
    </row>
    <row r="176" ht="14.25" spans="1:20">
      <c r="A176" s="73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  <c r="R176" s="73"/>
      <c r="S176" s="73"/>
      <c r="T176" s="54"/>
    </row>
    <row r="177" ht="14.25" spans="1:20">
      <c r="A177" s="73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54"/>
    </row>
    <row r="178" ht="14.25" spans="1:20">
      <c r="A178" s="73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54"/>
    </row>
    <row r="179" ht="14.25" spans="1:20">
      <c r="A179" s="73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3"/>
      <c r="Q179" s="73"/>
      <c r="R179" s="73"/>
      <c r="S179" s="73"/>
      <c r="T179" s="54"/>
    </row>
    <row r="180" ht="14.25" spans="1:20">
      <c r="A180" s="73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54"/>
    </row>
    <row r="181" ht="14.25" spans="1:20">
      <c r="A181" s="73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73"/>
      <c r="O181" s="73"/>
      <c r="P181" s="73"/>
      <c r="Q181" s="73"/>
      <c r="R181" s="73"/>
      <c r="S181" s="73"/>
      <c r="T181" s="54"/>
    </row>
    <row r="182" ht="14.25" spans="1:20">
      <c r="A182" s="73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  <c r="R182" s="73"/>
      <c r="S182" s="73"/>
      <c r="T182" s="54"/>
    </row>
    <row r="183" ht="14.25" spans="1:20">
      <c r="A183" s="73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3"/>
      <c r="T183" s="54"/>
    </row>
    <row r="184" ht="14.25" spans="1:20">
      <c r="A184" s="73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  <c r="R184" s="73"/>
      <c r="S184" s="73"/>
      <c r="T184" s="54"/>
    </row>
    <row r="185" ht="14.25" spans="1:20">
      <c r="A185" s="73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  <c r="R185" s="73"/>
      <c r="S185" s="73"/>
      <c r="T185" s="54"/>
    </row>
    <row r="186" ht="14.25" spans="1:20">
      <c r="A186" s="73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3"/>
      <c r="Q186" s="73"/>
      <c r="R186" s="73"/>
      <c r="S186" s="73"/>
      <c r="T186" s="54"/>
    </row>
    <row r="187" ht="14.25" spans="1:20">
      <c r="A187" s="73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73"/>
      <c r="O187" s="73"/>
      <c r="P187" s="73"/>
      <c r="Q187" s="73"/>
      <c r="R187" s="73"/>
      <c r="S187" s="73"/>
      <c r="T187" s="54"/>
    </row>
    <row r="188" ht="14.25" spans="1:20">
      <c r="A188" s="73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73"/>
      <c r="S188" s="73"/>
      <c r="T188" s="54"/>
    </row>
    <row r="189" ht="14.25" spans="1:20">
      <c r="A189" s="73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  <c r="R189" s="73"/>
      <c r="S189" s="73"/>
      <c r="T189" s="54"/>
    </row>
    <row r="190" ht="14.25" spans="1:20">
      <c r="A190" s="73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54"/>
    </row>
    <row r="191" ht="14.25" spans="1:20">
      <c r="A191" s="73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  <c r="S191" s="73"/>
      <c r="T191" s="54"/>
    </row>
    <row r="192" ht="14.25" spans="1:20">
      <c r="A192" s="73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  <c r="R192" s="73"/>
      <c r="S192" s="73"/>
      <c r="T192" s="54"/>
    </row>
    <row r="193" ht="14.25" spans="1:20">
      <c r="A193" s="73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73"/>
      <c r="S193" s="73"/>
      <c r="T193" s="54"/>
    </row>
    <row r="194" ht="14.25" spans="1:20">
      <c r="A194" s="73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3"/>
      <c r="R194" s="73"/>
      <c r="S194" s="73"/>
      <c r="T194" s="54"/>
    </row>
    <row r="195" ht="14.25" spans="1:20">
      <c r="A195" s="73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73"/>
      <c r="O195" s="73"/>
      <c r="P195" s="73"/>
      <c r="Q195" s="73"/>
      <c r="R195" s="73"/>
      <c r="S195" s="73"/>
      <c r="T195" s="54"/>
    </row>
    <row r="196" ht="14.25" spans="1:20">
      <c r="A196" s="73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73"/>
      <c r="O196" s="73"/>
      <c r="P196" s="73"/>
      <c r="Q196" s="73"/>
      <c r="R196" s="73"/>
      <c r="S196" s="73"/>
      <c r="T196" s="54"/>
    </row>
    <row r="197" ht="14.25" spans="1:20">
      <c r="A197" s="73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73"/>
      <c r="S197" s="73"/>
      <c r="T197" s="54"/>
    </row>
    <row r="198" ht="14.25" spans="1:20">
      <c r="A198" s="73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73"/>
      <c r="S198" s="73"/>
      <c r="T198" s="54"/>
    </row>
    <row r="199" ht="14.25" spans="1:20">
      <c r="A199" s="73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73"/>
      <c r="S199" s="73"/>
      <c r="T199" s="54"/>
    </row>
    <row r="200" ht="14.25" spans="1:20">
      <c r="A200" s="73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73"/>
      <c r="S200" s="73"/>
      <c r="T200" s="54"/>
    </row>
    <row r="201" ht="14.25" spans="1:20">
      <c r="A201" s="73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54"/>
    </row>
    <row r="202" ht="14.25" spans="1:20">
      <c r="A202" s="73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  <c r="R202" s="73"/>
      <c r="S202" s="73"/>
      <c r="T202" s="54"/>
    </row>
  </sheetData>
  <mergeCells count="57">
    <mergeCell ref="A1:S1"/>
    <mergeCell ref="F2:H2"/>
    <mergeCell ref="J2:S2"/>
    <mergeCell ref="J3:L3"/>
    <mergeCell ref="M3:N3"/>
    <mergeCell ref="O3:Q3"/>
    <mergeCell ref="R3:S3"/>
    <mergeCell ref="J4:K4"/>
    <mergeCell ref="P4:Q4"/>
    <mergeCell ref="R4:S4"/>
    <mergeCell ref="R5:S5"/>
    <mergeCell ref="J6:S6"/>
    <mergeCell ref="C21:E21"/>
    <mergeCell ref="C22:E22"/>
    <mergeCell ref="G22:H22"/>
    <mergeCell ref="C36:E36"/>
    <mergeCell ref="C37:E37"/>
    <mergeCell ref="G37:H37"/>
    <mergeCell ref="C57:E57"/>
    <mergeCell ref="C58:E58"/>
    <mergeCell ref="G58:H58"/>
    <mergeCell ref="C59:E59"/>
    <mergeCell ref="C60:E60"/>
    <mergeCell ref="G60:H60"/>
    <mergeCell ref="C61:I61"/>
    <mergeCell ref="C62:D62"/>
    <mergeCell ref="C63:D63"/>
    <mergeCell ref="C64:D64"/>
    <mergeCell ref="A65:D65"/>
    <mergeCell ref="A66:D66"/>
    <mergeCell ref="A67:D67"/>
    <mergeCell ref="A68:D68"/>
    <mergeCell ref="C69:E69"/>
    <mergeCell ref="C70:E70"/>
    <mergeCell ref="G70:H70"/>
    <mergeCell ref="A71:S71"/>
    <mergeCell ref="T91:U91"/>
    <mergeCell ref="T100:U100"/>
    <mergeCell ref="T102:U102"/>
    <mergeCell ref="A7:A22"/>
    <mergeCell ref="A23:A37"/>
    <mergeCell ref="A38:A58"/>
    <mergeCell ref="B7:B22"/>
    <mergeCell ref="B23:B37"/>
    <mergeCell ref="B38:B58"/>
    <mergeCell ref="C2:C6"/>
    <mergeCell ref="D2:D6"/>
    <mergeCell ref="E2:E6"/>
    <mergeCell ref="F3:F6"/>
    <mergeCell ref="G3:G6"/>
    <mergeCell ref="H3:H6"/>
    <mergeCell ref="I2:I6"/>
    <mergeCell ref="A2:B6"/>
    <mergeCell ref="A69:B70"/>
    <mergeCell ref="Q7:S70"/>
    <mergeCell ref="A59:B61"/>
    <mergeCell ref="A62:B6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01"/>
  <sheetViews>
    <sheetView workbookViewId="0">
      <pane xSplit="2" ySplit="6" topLeftCell="C19" activePane="bottomRight" state="frozen"/>
      <selection/>
      <selection pane="topRight"/>
      <selection pane="bottomLeft"/>
      <selection pane="bottomRight" activeCell="H71" sqref="H71"/>
    </sheetView>
  </sheetViews>
  <sheetFormatPr defaultColWidth="9" defaultRowHeight="13.5"/>
  <cols>
    <col min="1" max="1" width="2" customWidth="1"/>
    <col min="2" max="2" width="4.775" customWidth="1"/>
    <col min="3" max="3" width="5.33333333333333" customWidth="1"/>
    <col min="4" max="4" width="20" customWidth="1"/>
    <col min="5" max="16" width="4" customWidth="1"/>
    <col min="17" max="18" width="3" customWidth="1"/>
    <col min="19" max="19" width="0.441666666666667" customWidth="1"/>
    <col min="20" max="20" width="15.4416666666667" customWidth="1"/>
  </cols>
  <sheetData>
    <row r="1" ht="36" customHeight="1" spans="1:1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14.25" customHeight="1" spans="1:19">
      <c r="A2" s="2" t="s">
        <v>1</v>
      </c>
      <c r="B2" s="2"/>
      <c r="C2" s="2" t="s">
        <v>158</v>
      </c>
      <c r="D2" s="2" t="s">
        <v>3</v>
      </c>
      <c r="E2" s="2" t="s">
        <v>4</v>
      </c>
      <c r="F2" s="2" t="s">
        <v>5</v>
      </c>
      <c r="G2" s="2"/>
      <c r="H2" s="2"/>
      <c r="I2" s="2" t="s">
        <v>6</v>
      </c>
      <c r="J2" s="2" t="s">
        <v>7</v>
      </c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2"/>
      <c r="B3" s="2"/>
      <c r="C3" s="2"/>
      <c r="D3" s="2"/>
      <c r="E3" s="2"/>
      <c r="F3" s="2" t="s">
        <v>8</v>
      </c>
      <c r="G3" s="2" t="s">
        <v>9</v>
      </c>
      <c r="H3" s="2" t="s">
        <v>10</v>
      </c>
      <c r="I3" s="2"/>
      <c r="J3" s="2" t="s">
        <v>11</v>
      </c>
      <c r="K3" s="2"/>
      <c r="L3" s="2"/>
      <c r="M3" s="2" t="s">
        <v>12</v>
      </c>
      <c r="N3" s="2"/>
      <c r="O3" s="2" t="s">
        <v>13</v>
      </c>
      <c r="P3" s="2"/>
      <c r="Q3" s="2"/>
      <c r="R3" s="2" t="s">
        <v>14</v>
      </c>
      <c r="S3" s="2"/>
    </row>
    <row r="4" ht="24.75" customHeight="1" spans="1:19">
      <c r="A4" s="2"/>
      <c r="B4" s="2"/>
      <c r="C4" s="2"/>
      <c r="D4" s="2"/>
      <c r="E4" s="2"/>
      <c r="F4" s="2"/>
      <c r="G4" s="2"/>
      <c r="H4" s="2"/>
      <c r="I4" s="2"/>
      <c r="J4" s="2" t="s">
        <v>15</v>
      </c>
      <c r="K4" s="2"/>
      <c r="L4" s="2" t="s">
        <v>16</v>
      </c>
      <c r="M4" s="2" t="s">
        <v>17</v>
      </c>
      <c r="N4" s="2" t="s">
        <v>18</v>
      </c>
      <c r="O4" s="2" t="s">
        <v>19</v>
      </c>
      <c r="P4" s="2" t="s">
        <v>20</v>
      </c>
      <c r="Q4" s="2"/>
      <c r="R4" s="2" t="s">
        <v>21</v>
      </c>
      <c r="S4" s="2"/>
    </row>
    <row r="5" spans="1:19">
      <c r="A5" s="2"/>
      <c r="B5" s="2"/>
      <c r="C5" s="2"/>
      <c r="D5" s="2"/>
      <c r="E5" s="2"/>
      <c r="F5" s="2"/>
      <c r="G5" s="2"/>
      <c r="H5" s="2"/>
      <c r="I5" s="2"/>
      <c r="J5" s="2" t="s">
        <v>22</v>
      </c>
      <c r="K5" s="2" t="s">
        <v>23</v>
      </c>
      <c r="L5" s="2" t="s">
        <v>23</v>
      </c>
      <c r="M5" s="2" t="s">
        <v>23</v>
      </c>
      <c r="N5" s="2" t="s">
        <v>23</v>
      </c>
      <c r="O5" s="2" t="s">
        <v>23</v>
      </c>
      <c r="P5" s="2" t="s">
        <v>23</v>
      </c>
      <c r="Q5" s="2" t="s">
        <v>24</v>
      </c>
      <c r="R5" s="2" t="s">
        <v>25</v>
      </c>
      <c r="S5" s="2"/>
    </row>
    <row r="6" spans="1:19">
      <c r="A6" s="2"/>
      <c r="B6" s="2"/>
      <c r="C6" s="2"/>
      <c r="D6" s="2"/>
      <c r="E6" s="2"/>
      <c r="F6" s="2"/>
      <c r="G6" s="2"/>
      <c r="H6" s="2"/>
      <c r="I6" s="2"/>
      <c r="J6" s="2" t="s">
        <v>26</v>
      </c>
      <c r="K6" s="2"/>
      <c r="L6" s="2"/>
      <c r="M6" s="2"/>
      <c r="N6" s="2"/>
      <c r="O6" s="2"/>
      <c r="P6" s="2"/>
      <c r="Q6" s="2"/>
      <c r="R6" s="2"/>
      <c r="S6" s="2"/>
    </row>
    <row r="7" ht="15" customHeight="1" spans="1:19">
      <c r="A7" s="2" t="s">
        <v>159</v>
      </c>
      <c r="B7" s="2" t="s">
        <v>160</v>
      </c>
      <c r="C7" s="2">
        <v>1</v>
      </c>
      <c r="D7" s="3" t="s">
        <v>127</v>
      </c>
      <c r="E7" s="2">
        <v>1</v>
      </c>
      <c r="F7" s="2">
        <v>72</v>
      </c>
      <c r="G7" s="2">
        <v>0</v>
      </c>
      <c r="H7" s="2">
        <v>72</v>
      </c>
      <c r="I7" s="2">
        <v>2</v>
      </c>
      <c r="J7" s="2">
        <v>36</v>
      </c>
      <c r="K7" s="2"/>
      <c r="L7" s="2"/>
      <c r="M7" s="2"/>
      <c r="N7" s="2"/>
      <c r="O7" s="2"/>
      <c r="P7" s="2"/>
      <c r="Q7" s="2" t="s">
        <v>161</v>
      </c>
      <c r="R7" s="2"/>
      <c r="S7" s="2"/>
    </row>
    <row r="8" ht="15" customHeight="1" spans="1:19">
      <c r="A8" s="2"/>
      <c r="B8" s="2"/>
      <c r="C8" s="2">
        <v>2</v>
      </c>
      <c r="D8" s="3" t="s">
        <v>162</v>
      </c>
      <c r="E8" s="2">
        <v>1</v>
      </c>
      <c r="F8" s="2">
        <v>36</v>
      </c>
      <c r="G8" s="2">
        <v>36</v>
      </c>
      <c r="H8" s="2">
        <v>0</v>
      </c>
      <c r="I8" s="2">
        <v>2.5</v>
      </c>
      <c r="J8" s="2"/>
      <c r="K8" s="2">
        <v>2.5</v>
      </c>
      <c r="L8" s="2"/>
      <c r="M8" s="2"/>
      <c r="N8" s="2"/>
      <c r="O8" s="2"/>
      <c r="P8" s="2"/>
      <c r="Q8" s="2"/>
      <c r="R8" s="2"/>
      <c r="S8" s="2"/>
    </row>
    <row r="9" ht="15" customHeight="1" spans="1:19">
      <c r="A9" s="2"/>
      <c r="B9" s="2"/>
      <c r="C9" s="2">
        <v>3</v>
      </c>
      <c r="D9" s="4" t="s">
        <v>163</v>
      </c>
      <c r="E9" s="2" t="s">
        <v>32</v>
      </c>
      <c r="F9" s="2">
        <v>216</v>
      </c>
      <c r="G9" s="2">
        <v>130</v>
      </c>
      <c r="H9" s="2">
        <v>86</v>
      </c>
      <c r="I9" s="2">
        <v>11</v>
      </c>
      <c r="J9" s="2"/>
      <c r="K9" s="2">
        <v>3.5</v>
      </c>
      <c r="L9" s="2">
        <v>4</v>
      </c>
      <c r="M9" s="2">
        <v>3</v>
      </c>
      <c r="N9" s="2">
        <v>3</v>
      </c>
      <c r="O9" s="2"/>
      <c r="P9" s="2"/>
      <c r="Q9" s="2"/>
      <c r="R9" s="2"/>
      <c r="S9" s="2"/>
    </row>
    <row r="10" ht="15" customHeight="1" spans="1:19">
      <c r="A10" s="2"/>
      <c r="B10" s="2"/>
      <c r="C10" s="2">
        <v>4</v>
      </c>
      <c r="D10" s="4" t="s">
        <v>33</v>
      </c>
      <c r="E10" s="2" t="s">
        <v>122</v>
      </c>
      <c r="F10" s="2">
        <v>144</v>
      </c>
      <c r="G10" s="2">
        <v>16</v>
      </c>
      <c r="H10" s="2">
        <v>128</v>
      </c>
      <c r="I10" s="2">
        <v>5</v>
      </c>
      <c r="J10" s="2"/>
      <c r="K10" s="2">
        <v>2</v>
      </c>
      <c r="L10" s="2">
        <v>2</v>
      </c>
      <c r="M10" s="2">
        <v>2</v>
      </c>
      <c r="N10" s="2">
        <v>2</v>
      </c>
      <c r="O10" s="2"/>
      <c r="P10" s="2">
        <v>1</v>
      </c>
      <c r="Q10" s="2"/>
      <c r="R10" s="2"/>
      <c r="S10" s="2"/>
    </row>
    <row r="11" ht="15" customHeight="1" spans="1:19">
      <c r="A11" s="2"/>
      <c r="B11" s="2"/>
      <c r="C11" s="2">
        <v>5</v>
      </c>
      <c r="D11" s="3" t="s">
        <v>35</v>
      </c>
      <c r="E11" s="2" t="s">
        <v>164</v>
      </c>
      <c r="F11" s="2">
        <v>32</v>
      </c>
      <c r="G11" s="2">
        <v>14</v>
      </c>
      <c r="H11" s="2">
        <v>18</v>
      </c>
      <c r="I11" s="2">
        <v>1.5</v>
      </c>
      <c r="J11" s="2"/>
      <c r="K11" s="2">
        <v>1.3</v>
      </c>
      <c r="L11" s="2">
        <v>0.4</v>
      </c>
      <c r="M11" s="2">
        <v>0.4</v>
      </c>
      <c r="N11" s="2"/>
      <c r="O11" s="2"/>
      <c r="P11" s="2"/>
      <c r="Q11" s="2"/>
      <c r="R11" s="2"/>
      <c r="S11" s="2"/>
    </row>
    <row r="12" ht="15" customHeight="1" spans="1:19">
      <c r="A12" s="2"/>
      <c r="B12" s="2"/>
      <c r="C12" s="2">
        <v>6</v>
      </c>
      <c r="D12" s="4" t="s">
        <v>165</v>
      </c>
      <c r="E12" s="2" t="s">
        <v>32</v>
      </c>
      <c r="F12" s="2">
        <v>24</v>
      </c>
      <c r="G12" s="2">
        <v>18</v>
      </c>
      <c r="H12" s="2">
        <v>6</v>
      </c>
      <c r="I12" s="2">
        <v>1.5</v>
      </c>
      <c r="J12" s="2"/>
      <c r="K12" s="2">
        <v>0.4</v>
      </c>
      <c r="L12" s="2">
        <v>0.4</v>
      </c>
      <c r="M12" s="2">
        <v>0.4</v>
      </c>
      <c r="N12" s="2">
        <v>0.3</v>
      </c>
      <c r="O12" s="2"/>
      <c r="P12" s="2"/>
      <c r="Q12" s="2"/>
      <c r="R12" s="2"/>
      <c r="S12" s="2"/>
    </row>
    <row r="13" ht="15" customHeight="1" spans="1:19">
      <c r="A13" s="2"/>
      <c r="B13" s="2"/>
      <c r="C13" s="2">
        <v>7</v>
      </c>
      <c r="D13" s="3" t="s">
        <v>166</v>
      </c>
      <c r="E13" s="2" t="s">
        <v>167</v>
      </c>
      <c r="F13" s="2">
        <v>32</v>
      </c>
      <c r="G13" s="2">
        <v>8</v>
      </c>
      <c r="H13" s="2">
        <v>24</v>
      </c>
      <c r="I13" s="2">
        <v>1.5</v>
      </c>
      <c r="J13" s="2"/>
      <c r="K13" s="2">
        <v>0.5</v>
      </c>
      <c r="L13" s="2"/>
      <c r="M13" s="2">
        <v>0.3</v>
      </c>
      <c r="N13" s="2"/>
      <c r="O13" s="2"/>
      <c r="P13" s="2">
        <v>1.2</v>
      </c>
      <c r="Q13" s="2"/>
      <c r="R13" s="2"/>
      <c r="S13" s="2"/>
    </row>
    <row r="14" ht="15" customHeight="1" spans="1:19">
      <c r="A14" s="2"/>
      <c r="B14" s="2"/>
      <c r="C14" s="2">
        <v>8</v>
      </c>
      <c r="D14" s="5" t="s">
        <v>168</v>
      </c>
      <c r="E14" s="2" t="s">
        <v>169</v>
      </c>
      <c r="F14" s="2">
        <v>38</v>
      </c>
      <c r="G14" s="2">
        <v>12</v>
      </c>
      <c r="H14" s="2">
        <v>26</v>
      </c>
      <c r="I14" s="2">
        <v>1.5</v>
      </c>
      <c r="J14" s="2"/>
      <c r="K14" s="2"/>
      <c r="L14" s="2">
        <v>0.8</v>
      </c>
      <c r="M14" s="2">
        <v>0.3</v>
      </c>
      <c r="N14" s="2">
        <v>1</v>
      </c>
      <c r="O14" s="2"/>
      <c r="P14" s="2">
        <v>0.4</v>
      </c>
      <c r="Q14" s="2"/>
      <c r="R14" s="2"/>
      <c r="S14" s="2"/>
    </row>
    <row r="15" ht="15" customHeight="1" spans="1:19">
      <c r="A15" s="2"/>
      <c r="B15" s="2"/>
      <c r="C15" s="2">
        <v>9</v>
      </c>
      <c r="D15" s="4" t="s">
        <v>170</v>
      </c>
      <c r="E15" s="2" t="s">
        <v>34</v>
      </c>
      <c r="F15" s="2">
        <v>36</v>
      </c>
      <c r="G15" s="2">
        <v>36</v>
      </c>
      <c r="H15" s="2">
        <v>0</v>
      </c>
      <c r="I15" s="2">
        <v>2</v>
      </c>
      <c r="J15" s="2"/>
      <c r="K15" s="2">
        <v>0.5</v>
      </c>
      <c r="L15" s="2">
        <v>0.5</v>
      </c>
      <c r="M15" s="2">
        <v>0.5</v>
      </c>
      <c r="N15" s="2">
        <v>0.5</v>
      </c>
      <c r="O15" s="2">
        <v>0.5</v>
      </c>
      <c r="P15" s="2">
        <v>0.5</v>
      </c>
      <c r="Q15" s="2"/>
      <c r="R15" s="2"/>
      <c r="S15" s="2"/>
    </row>
    <row r="16" ht="15" customHeight="1" spans="1:19">
      <c r="A16" s="2"/>
      <c r="B16" s="2"/>
      <c r="C16" s="2">
        <v>10</v>
      </c>
      <c r="D16" s="3" t="s">
        <v>171</v>
      </c>
      <c r="E16" s="2">
        <v>1</v>
      </c>
      <c r="F16" s="2">
        <v>48</v>
      </c>
      <c r="G16" s="2">
        <v>41</v>
      </c>
      <c r="H16" s="2">
        <v>7</v>
      </c>
      <c r="I16" s="2">
        <v>3</v>
      </c>
      <c r="J16" s="2"/>
      <c r="K16" s="2">
        <v>3</v>
      </c>
      <c r="L16" s="2"/>
      <c r="M16" s="2"/>
      <c r="N16" s="2"/>
      <c r="O16" s="2"/>
      <c r="P16" s="2"/>
      <c r="Q16" s="2"/>
      <c r="R16" s="2"/>
      <c r="S16" s="2"/>
    </row>
    <row r="17" ht="15" customHeight="1" spans="1:19">
      <c r="A17" s="2"/>
      <c r="B17" s="2"/>
      <c r="C17" s="2">
        <v>11</v>
      </c>
      <c r="D17" s="5" t="s">
        <v>172</v>
      </c>
      <c r="E17" s="2">
        <v>2</v>
      </c>
      <c r="F17" s="2">
        <v>48</v>
      </c>
      <c r="G17" s="2">
        <v>41</v>
      </c>
      <c r="H17" s="2">
        <v>7</v>
      </c>
      <c r="I17" s="2">
        <v>3</v>
      </c>
      <c r="J17" s="2"/>
      <c r="K17" s="2"/>
      <c r="L17" s="2">
        <v>3</v>
      </c>
      <c r="M17" s="2"/>
      <c r="N17" s="2"/>
      <c r="O17" s="2"/>
      <c r="P17" s="2"/>
      <c r="Q17" s="2"/>
      <c r="R17" s="2"/>
      <c r="S17" s="2"/>
    </row>
    <row r="18" ht="15" customHeight="1" spans="1:19">
      <c r="A18" s="2"/>
      <c r="B18" s="2"/>
      <c r="C18" s="2">
        <v>12</v>
      </c>
      <c r="D18" s="4" t="s">
        <v>173</v>
      </c>
      <c r="E18" s="2">
        <v>3</v>
      </c>
      <c r="F18" s="2">
        <v>48</v>
      </c>
      <c r="G18" s="2">
        <v>41</v>
      </c>
      <c r="H18" s="2">
        <v>7</v>
      </c>
      <c r="I18" s="2">
        <v>3</v>
      </c>
      <c r="J18" s="2"/>
      <c r="K18" s="2"/>
      <c r="L18" s="2"/>
      <c r="M18" s="2">
        <v>3</v>
      </c>
      <c r="N18" s="2"/>
      <c r="O18" s="2"/>
      <c r="P18" s="2"/>
      <c r="Q18" s="2"/>
      <c r="R18" s="2"/>
      <c r="S18" s="2"/>
    </row>
    <row r="19" ht="21.75" customHeight="1" spans="1:19">
      <c r="A19" s="2"/>
      <c r="B19" s="2"/>
      <c r="C19" s="2">
        <v>13</v>
      </c>
      <c r="D19" s="6" t="s">
        <v>174</v>
      </c>
      <c r="E19" s="2">
        <v>4</v>
      </c>
      <c r="F19" s="2">
        <v>80</v>
      </c>
      <c r="G19" s="2">
        <v>69</v>
      </c>
      <c r="H19" s="2">
        <v>11</v>
      </c>
      <c r="I19" s="2">
        <v>5</v>
      </c>
      <c r="J19" s="2"/>
      <c r="K19" s="2"/>
      <c r="L19" s="2"/>
      <c r="M19" s="2"/>
      <c r="N19" s="2">
        <v>5</v>
      </c>
      <c r="O19" s="2"/>
      <c r="P19" s="2"/>
      <c r="Q19" s="2"/>
      <c r="R19" s="2"/>
      <c r="S19" s="2"/>
    </row>
    <row r="20" ht="15" customHeight="1" spans="1:19">
      <c r="A20" s="2"/>
      <c r="B20" s="2"/>
      <c r="C20" s="2"/>
      <c r="D20" s="3" t="s">
        <v>175</v>
      </c>
      <c r="E20" s="2">
        <v>1</v>
      </c>
      <c r="F20" s="2">
        <v>32</v>
      </c>
      <c r="G20" s="2">
        <v>8</v>
      </c>
      <c r="H20" s="2">
        <v>24</v>
      </c>
      <c r="I20" s="2">
        <v>1.5</v>
      </c>
      <c r="J20" s="2"/>
      <c r="K20" s="2">
        <v>2</v>
      </c>
      <c r="L20" s="2"/>
      <c r="M20" s="2"/>
      <c r="N20" s="2"/>
      <c r="O20" s="2"/>
      <c r="P20" s="2"/>
      <c r="Q20" s="2"/>
      <c r="R20" s="2"/>
      <c r="S20" s="2"/>
    </row>
    <row r="21" ht="15" customHeight="1" spans="1:19">
      <c r="A21" s="2"/>
      <c r="B21" s="2"/>
      <c r="C21" s="2" t="s">
        <v>60</v>
      </c>
      <c r="D21" s="2"/>
      <c r="E21" s="2"/>
      <c r="F21" s="2">
        <f>SUM(F7:F19)</f>
        <v>854</v>
      </c>
      <c r="G21" s="2">
        <f>SUM(G7:G19)</f>
        <v>462</v>
      </c>
      <c r="H21" s="2">
        <f>SUM(H7:H19)</f>
        <v>392</v>
      </c>
      <c r="I21" s="2">
        <f>SUM(I7:I19)</f>
        <v>42.5</v>
      </c>
      <c r="J21" s="2"/>
      <c r="K21" s="2"/>
      <c r="L21" s="2"/>
      <c r="M21" s="2"/>
      <c r="N21" s="2"/>
      <c r="O21" s="2"/>
      <c r="P21" s="2"/>
      <c r="Q21" s="2"/>
      <c r="R21" s="2"/>
      <c r="S21" s="2"/>
    </row>
    <row r="22" ht="15" customHeight="1" spans="1:19">
      <c r="A22" s="2"/>
      <c r="B22" s="2"/>
      <c r="C22" s="2" t="s">
        <v>61</v>
      </c>
      <c r="D22" s="2"/>
      <c r="E22" s="2"/>
      <c r="F22" s="2">
        <f>F21/F57</f>
        <v>0.35672514619883</v>
      </c>
      <c r="G22" s="2" t="s">
        <v>176</v>
      </c>
      <c r="H22" s="2"/>
      <c r="I22" s="2">
        <f>I21/I57</f>
        <v>0.357142857142857</v>
      </c>
      <c r="J22" s="2"/>
      <c r="K22" s="2"/>
      <c r="L22" s="2"/>
      <c r="M22" s="2"/>
      <c r="N22" s="2"/>
      <c r="O22" s="2"/>
      <c r="P22" s="2"/>
      <c r="Q22" s="2"/>
      <c r="R22" s="2"/>
      <c r="S22" s="2"/>
    </row>
    <row r="23" ht="15" customHeight="1" spans="1:19">
      <c r="A23" s="2" t="s">
        <v>63</v>
      </c>
      <c r="B23" s="2" t="s">
        <v>64</v>
      </c>
      <c r="C23" s="2">
        <v>14</v>
      </c>
      <c r="D23" s="3" t="s">
        <v>65</v>
      </c>
      <c r="E23" s="2">
        <v>1</v>
      </c>
      <c r="F23" s="2">
        <v>104</v>
      </c>
      <c r="G23" s="2">
        <v>80</v>
      </c>
      <c r="H23" s="2">
        <v>24</v>
      </c>
      <c r="I23" s="2">
        <v>6</v>
      </c>
      <c r="J23" s="2"/>
      <c r="K23" s="2">
        <v>6.5</v>
      </c>
      <c r="L23" s="2"/>
      <c r="M23" s="2"/>
      <c r="N23" s="2"/>
      <c r="O23" s="2"/>
      <c r="P23" s="2"/>
      <c r="Q23" s="2"/>
      <c r="R23" s="2"/>
      <c r="S23" s="2"/>
    </row>
    <row r="24" ht="15" customHeight="1" spans="1:19">
      <c r="A24" s="2"/>
      <c r="B24" s="2"/>
      <c r="C24" s="2">
        <v>15</v>
      </c>
      <c r="D24" s="3" t="s">
        <v>177</v>
      </c>
      <c r="E24" s="2">
        <v>1</v>
      </c>
      <c r="F24" s="2">
        <v>36</v>
      </c>
      <c r="G24" s="2">
        <v>0</v>
      </c>
      <c r="H24" s="2">
        <v>36</v>
      </c>
      <c r="I24" s="2">
        <v>1</v>
      </c>
      <c r="J24" s="2"/>
      <c r="K24" s="2">
        <v>2.2</v>
      </c>
      <c r="L24" s="2"/>
      <c r="M24" s="2"/>
      <c r="N24" s="2"/>
      <c r="O24" s="2"/>
      <c r="P24" s="2"/>
      <c r="Q24" s="2"/>
      <c r="R24" s="2"/>
      <c r="S24" s="2"/>
    </row>
    <row r="25" ht="15" customHeight="1" spans="1:19">
      <c r="A25" s="2"/>
      <c r="B25" s="2"/>
      <c r="C25" s="2">
        <v>16</v>
      </c>
      <c r="D25" s="5" t="s">
        <v>137</v>
      </c>
      <c r="E25" s="2">
        <v>2</v>
      </c>
      <c r="F25" s="2">
        <v>45</v>
      </c>
      <c r="G25" s="2">
        <v>0</v>
      </c>
      <c r="H25" s="2">
        <v>45</v>
      </c>
      <c r="I25" s="2">
        <v>1.5</v>
      </c>
      <c r="J25" s="2"/>
      <c r="K25" s="2"/>
      <c r="L25" s="2">
        <v>2.8</v>
      </c>
      <c r="M25" s="2"/>
      <c r="N25" s="2"/>
      <c r="O25" s="2"/>
      <c r="P25" s="2"/>
      <c r="Q25" s="2"/>
      <c r="R25" s="2"/>
      <c r="S25" s="2"/>
    </row>
    <row r="26" ht="15" customHeight="1" spans="1:19">
      <c r="A26" s="2"/>
      <c r="B26" s="2"/>
      <c r="C26" s="2">
        <v>17</v>
      </c>
      <c r="D26" s="5" t="s">
        <v>69</v>
      </c>
      <c r="E26" s="2">
        <v>2</v>
      </c>
      <c r="F26" s="2">
        <v>76</v>
      </c>
      <c r="G26" s="2">
        <v>52</v>
      </c>
      <c r="H26" s="2">
        <v>24</v>
      </c>
      <c r="I26" s="2">
        <v>4</v>
      </c>
      <c r="J26" s="2"/>
      <c r="K26" s="2"/>
      <c r="L26" s="2">
        <v>4.8</v>
      </c>
      <c r="M26" s="2"/>
      <c r="N26" s="2"/>
      <c r="O26" s="2"/>
      <c r="P26" s="2"/>
      <c r="Q26" s="2"/>
      <c r="R26" s="2"/>
      <c r="S26" s="2"/>
    </row>
    <row r="27" ht="15" customHeight="1" spans="1:19">
      <c r="A27" s="2"/>
      <c r="B27" s="2"/>
      <c r="C27" s="2">
        <v>18</v>
      </c>
      <c r="D27" s="4" t="s">
        <v>70</v>
      </c>
      <c r="E27" s="2" t="s">
        <v>71</v>
      </c>
      <c r="F27" s="2">
        <v>120</v>
      </c>
      <c r="G27" s="2">
        <v>90</v>
      </c>
      <c r="H27" s="2">
        <v>30</v>
      </c>
      <c r="I27" s="2">
        <v>6.5</v>
      </c>
      <c r="J27" s="2"/>
      <c r="K27" s="2"/>
      <c r="L27" s="2">
        <v>3.8</v>
      </c>
      <c r="M27" s="2">
        <v>3.8</v>
      </c>
      <c r="N27" s="2"/>
      <c r="O27" s="2"/>
      <c r="P27" s="2"/>
      <c r="Q27" s="2"/>
      <c r="R27" s="2"/>
      <c r="S27" s="2"/>
    </row>
    <row r="28" ht="15" customHeight="1" spans="1:19">
      <c r="A28" s="2"/>
      <c r="B28" s="2"/>
      <c r="C28" s="2">
        <v>19</v>
      </c>
      <c r="D28" s="4" t="s">
        <v>72</v>
      </c>
      <c r="E28" s="2">
        <v>3</v>
      </c>
      <c r="F28" s="2">
        <v>72</v>
      </c>
      <c r="G28" s="2">
        <v>48</v>
      </c>
      <c r="H28" s="2">
        <v>24</v>
      </c>
      <c r="I28" s="2">
        <v>4</v>
      </c>
      <c r="J28" s="2"/>
      <c r="K28" s="2"/>
      <c r="L28" s="2"/>
      <c r="M28" s="2">
        <v>4.5</v>
      </c>
      <c r="N28" s="2"/>
      <c r="O28" s="2"/>
      <c r="P28" s="2"/>
      <c r="Q28" s="2"/>
      <c r="R28" s="2"/>
      <c r="S28" s="2"/>
    </row>
    <row r="29" ht="15" customHeight="1" spans="1:19">
      <c r="A29" s="2"/>
      <c r="B29" s="2"/>
      <c r="C29" s="2">
        <v>20</v>
      </c>
      <c r="D29" s="4" t="s">
        <v>73</v>
      </c>
      <c r="E29" s="2">
        <v>3</v>
      </c>
      <c r="F29" s="2">
        <v>45</v>
      </c>
      <c r="G29" s="2">
        <v>30</v>
      </c>
      <c r="H29" s="2">
        <v>15</v>
      </c>
      <c r="I29" s="2">
        <v>2.5</v>
      </c>
      <c r="J29" s="2"/>
      <c r="K29" s="2"/>
      <c r="L29" s="2"/>
      <c r="M29" s="2">
        <v>2.8</v>
      </c>
      <c r="N29" s="2"/>
      <c r="O29" s="2"/>
      <c r="P29" s="2"/>
      <c r="Q29" s="2"/>
      <c r="R29" s="2"/>
      <c r="S29" s="2"/>
    </row>
    <row r="30" ht="15" customHeight="1" spans="1:19">
      <c r="A30" s="2"/>
      <c r="B30" s="2"/>
      <c r="C30" s="2">
        <v>21</v>
      </c>
      <c r="D30" s="6" t="s">
        <v>140</v>
      </c>
      <c r="E30" s="2">
        <v>4</v>
      </c>
      <c r="F30" s="2">
        <v>45</v>
      </c>
      <c r="G30" s="2">
        <v>33</v>
      </c>
      <c r="H30" s="2">
        <v>12</v>
      </c>
      <c r="I30" s="2">
        <v>2.5</v>
      </c>
      <c r="J30" s="2"/>
      <c r="K30" s="2"/>
      <c r="L30" s="2"/>
      <c r="M30" s="2"/>
      <c r="N30" s="2">
        <v>2.8</v>
      </c>
      <c r="O30" s="2"/>
      <c r="P30" s="2"/>
      <c r="Q30" s="2"/>
      <c r="R30" s="2"/>
      <c r="S30" s="2"/>
    </row>
    <row r="31" ht="15" customHeight="1" spans="1:19">
      <c r="A31" s="2"/>
      <c r="B31" s="2"/>
      <c r="C31" s="2">
        <v>22</v>
      </c>
      <c r="D31" s="6" t="s">
        <v>141</v>
      </c>
      <c r="E31" s="2">
        <v>5</v>
      </c>
      <c r="F31" s="2">
        <v>60</v>
      </c>
      <c r="G31" s="2">
        <v>48</v>
      </c>
      <c r="H31" s="2">
        <v>12</v>
      </c>
      <c r="I31" s="2">
        <v>3.5</v>
      </c>
      <c r="J31" s="2"/>
      <c r="K31" s="2"/>
      <c r="L31" s="2"/>
      <c r="M31" s="2"/>
      <c r="N31" s="2"/>
      <c r="O31" s="2">
        <v>3.8</v>
      </c>
      <c r="P31" s="2"/>
      <c r="Q31" s="2"/>
      <c r="R31" s="2"/>
      <c r="S31" s="2"/>
    </row>
    <row r="32" ht="15" customHeight="1" spans="1:19">
      <c r="A32" s="2"/>
      <c r="B32" s="2"/>
      <c r="C32" s="2"/>
      <c r="D32" s="3" t="s">
        <v>74</v>
      </c>
      <c r="E32" s="2">
        <v>1</v>
      </c>
      <c r="F32" s="2">
        <v>45</v>
      </c>
      <c r="G32" s="2">
        <v>45</v>
      </c>
      <c r="H32" s="2">
        <v>0</v>
      </c>
      <c r="I32" s="2">
        <v>3</v>
      </c>
      <c r="J32" s="2"/>
      <c r="K32" s="2">
        <v>2.8</v>
      </c>
      <c r="L32" s="2"/>
      <c r="M32" s="2"/>
      <c r="N32" s="2"/>
      <c r="O32" s="2"/>
      <c r="P32" s="2"/>
      <c r="Q32" s="2"/>
      <c r="R32" s="2"/>
      <c r="S32" s="2"/>
    </row>
    <row r="33" ht="15" customHeight="1" spans="1:19">
      <c r="A33" s="2"/>
      <c r="B33" s="2"/>
      <c r="C33" s="2"/>
      <c r="D33" s="3" t="s">
        <v>75</v>
      </c>
      <c r="E33" s="2" t="s">
        <v>36</v>
      </c>
      <c r="F33" s="2">
        <v>150</v>
      </c>
      <c r="G33" s="2">
        <v>150</v>
      </c>
      <c r="H33" s="2">
        <v>0</v>
      </c>
      <c r="I33" s="2">
        <v>9.5</v>
      </c>
      <c r="J33" s="2"/>
      <c r="K33" s="2">
        <v>3.8</v>
      </c>
      <c r="L33" s="2">
        <v>5.6</v>
      </c>
      <c r="M33" s="2"/>
      <c r="N33" s="2"/>
      <c r="O33" s="2"/>
      <c r="P33" s="2"/>
      <c r="Q33" s="2"/>
      <c r="R33" s="2"/>
      <c r="S33" s="2"/>
    </row>
    <row r="34" ht="15" customHeight="1" spans="1:19">
      <c r="A34" s="2"/>
      <c r="B34" s="2"/>
      <c r="C34" s="2"/>
      <c r="D34" s="4" t="s">
        <v>138</v>
      </c>
      <c r="E34" s="2" t="s">
        <v>139</v>
      </c>
      <c r="F34" s="2">
        <v>160</v>
      </c>
      <c r="G34" s="2">
        <v>136</v>
      </c>
      <c r="H34" s="2">
        <v>24</v>
      </c>
      <c r="I34" s="2">
        <v>9.5</v>
      </c>
      <c r="J34" s="2"/>
      <c r="K34" s="2"/>
      <c r="L34" s="2"/>
      <c r="M34" s="2">
        <v>5</v>
      </c>
      <c r="N34" s="2">
        <v>5</v>
      </c>
      <c r="O34" s="2"/>
      <c r="P34" s="2"/>
      <c r="Q34" s="2"/>
      <c r="R34" s="2"/>
      <c r="S34" s="2"/>
    </row>
    <row r="35" ht="15" customHeight="1" spans="1:19">
      <c r="A35" s="2"/>
      <c r="B35" s="2"/>
      <c r="C35" s="2"/>
      <c r="D35" s="6" t="s">
        <v>142</v>
      </c>
      <c r="E35" s="2">
        <v>5</v>
      </c>
      <c r="F35" s="2">
        <v>71</v>
      </c>
      <c r="G35" s="2">
        <v>56</v>
      </c>
      <c r="H35" s="2">
        <v>15</v>
      </c>
      <c r="I35" s="2">
        <v>4</v>
      </c>
      <c r="J35" s="2"/>
      <c r="K35" s="2"/>
      <c r="L35" s="2"/>
      <c r="M35" s="2"/>
      <c r="N35" s="2"/>
      <c r="O35" s="2">
        <v>4.5</v>
      </c>
      <c r="P35" s="2"/>
      <c r="Q35" s="2"/>
      <c r="R35" s="2"/>
      <c r="S35" s="2"/>
    </row>
    <row r="36" ht="15" customHeight="1" spans="1:19">
      <c r="A36" s="2"/>
      <c r="B36" s="2"/>
      <c r="C36" s="2"/>
      <c r="D36" s="6" t="s">
        <v>82</v>
      </c>
      <c r="E36" s="2">
        <v>5</v>
      </c>
      <c r="F36" s="2">
        <v>45</v>
      </c>
      <c r="G36" s="2">
        <v>25</v>
      </c>
      <c r="H36" s="2">
        <v>20</v>
      </c>
      <c r="I36" s="2">
        <v>2</v>
      </c>
      <c r="J36" s="2"/>
      <c r="K36" s="2"/>
      <c r="L36" s="2"/>
      <c r="M36" s="2"/>
      <c r="N36" s="2"/>
      <c r="O36" s="2">
        <v>3.6</v>
      </c>
      <c r="P36" s="2"/>
      <c r="Q36" s="2"/>
      <c r="R36" s="2"/>
      <c r="S36" s="2"/>
    </row>
    <row r="37" ht="15" customHeight="1" spans="1:19">
      <c r="A37" s="2"/>
      <c r="B37" s="2"/>
      <c r="C37" s="2" t="s">
        <v>60</v>
      </c>
      <c r="D37" s="2"/>
      <c r="E37" s="2"/>
      <c r="F37" s="2">
        <f>SUM(F23:F31)</f>
        <v>603</v>
      </c>
      <c r="G37" s="2">
        <f t="shared" ref="G37:I37" si="0">SUM(G23:G31)</f>
        <v>381</v>
      </c>
      <c r="H37" s="2">
        <f t="shared" si="0"/>
        <v>222</v>
      </c>
      <c r="I37" s="2">
        <f t="shared" si="0"/>
        <v>31.5</v>
      </c>
      <c r="J37" s="2"/>
      <c r="K37" s="2"/>
      <c r="L37" s="2"/>
      <c r="M37" s="2"/>
      <c r="N37" s="2"/>
      <c r="O37" s="2"/>
      <c r="P37" s="2"/>
      <c r="Q37" s="2"/>
      <c r="R37" s="2"/>
      <c r="S37" s="2"/>
    </row>
    <row r="38" ht="15" customHeight="1" spans="1:19">
      <c r="A38" s="2"/>
      <c r="B38" s="2"/>
      <c r="C38" s="2" t="s">
        <v>61</v>
      </c>
      <c r="D38" s="2"/>
      <c r="E38" s="2"/>
      <c r="F38" s="2">
        <f>F37/F57</f>
        <v>0.25187969924812</v>
      </c>
      <c r="G38" s="2" t="s">
        <v>178</v>
      </c>
      <c r="H38" s="2"/>
      <c r="I38" s="2">
        <f>I37/I57</f>
        <v>0.264705882352941</v>
      </c>
      <c r="J38" s="2"/>
      <c r="K38" s="2"/>
      <c r="L38" s="2"/>
      <c r="M38" s="2"/>
      <c r="N38" s="2"/>
      <c r="O38" s="2"/>
      <c r="P38" s="2"/>
      <c r="Q38" s="2"/>
      <c r="R38" s="2"/>
      <c r="S38" s="2"/>
    </row>
    <row r="39" ht="15" customHeight="1" spans="1:19">
      <c r="A39" s="2" t="s">
        <v>63</v>
      </c>
      <c r="B39" s="2" t="s">
        <v>85</v>
      </c>
      <c r="C39" s="2">
        <v>23</v>
      </c>
      <c r="D39" s="4" t="s">
        <v>179</v>
      </c>
      <c r="E39" s="2">
        <v>3</v>
      </c>
      <c r="F39" s="2">
        <v>54</v>
      </c>
      <c r="G39" s="2">
        <v>0</v>
      </c>
      <c r="H39" s="2">
        <v>54</v>
      </c>
      <c r="I39" s="2">
        <v>1.5</v>
      </c>
      <c r="J39" s="2"/>
      <c r="K39" s="2"/>
      <c r="L39" s="2"/>
      <c r="M39" s="2">
        <v>3.4</v>
      </c>
      <c r="N39" s="2"/>
      <c r="O39" s="2"/>
      <c r="P39" s="2"/>
      <c r="Q39" s="2"/>
      <c r="R39" s="2"/>
      <c r="S39" s="2"/>
    </row>
    <row r="40" ht="15" customHeight="1" spans="1:19">
      <c r="A40" s="2"/>
      <c r="B40" s="2"/>
      <c r="C40" s="2">
        <v>24</v>
      </c>
      <c r="D40" s="7" t="s">
        <v>88</v>
      </c>
      <c r="E40" s="2">
        <v>4</v>
      </c>
      <c r="F40" s="2">
        <v>72</v>
      </c>
      <c r="G40" s="2">
        <v>48</v>
      </c>
      <c r="H40" s="2">
        <v>24</v>
      </c>
      <c r="I40" s="2">
        <v>4</v>
      </c>
      <c r="J40" s="2"/>
      <c r="K40" s="2"/>
      <c r="L40" s="2"/>
      <c r="M40" s="2"/>
      <c r="N40" s="2">
        <v>4.5</v>
      </c>
      <c r="O40" s="2"/>
      <c r="P40" s="2"/>
      <c r="Q40" s="2"/>
      <c r="R40" s="2"/>
      <c r="S40" s="2"/>
    </row>
    <row r="41" ht="15" customHeight="1" spans="1:19">
      <c r="A41" s="2"/>
      <c r="B41" s="2"/>
      <c r="C41" s="2">
        <v>25</v>
      </c>
      <c r="D41" s="6" t="s">
        <v>180</v>
      </c>
      <c r="E41" s="2">
        <v>4</v>
      </c>
      <c r="F41" s="2">
        <v>54</v>
      </c>
      <c r="G41" s="2">
        <v>36</v>
      </c>
      <c r="H41" s="2">
        <v>18</v>
      </c>
      <c r="I41" s="2">
        <v>3</v>
      </c>
      <c r="J41" s="2"/>
      <c r="K41" s="2"/>
      <c r="L41" s="2"/>
      <c r="M41" s="2"/>
      <c r="N41" s="2">
        <v>3.4</v>
      </c>
      <c r="O41" s="2"/>
      <c r="P41" s="2"/>
      <c r="Q41" s="2"/>
      <c r="R41" s="2"/>
      <c r="S41" s="2"/>
    </row>
    <row r="42" ht="15" customHeight="1" spans="1:19">
      <c r="A42" s="2"/>
      <c r="B42" s="2"/>
      <c r="C42" s="2">
        <v>26</v>
      </c>
      <c r="D42" s="7" t="s">
        <v>91</v>
      </c>
      <c r="E42" s="2">
        <v>4</v>
      </c>
      <c r="F42" s="2">
        <v>72</v>
      </c>
      <c r="G42" s="2">
        <v>48</v>
      </c>
      <c r="H42" s="2">
        <v>24</v>
      </c>
      <c r="I42" s="2">
        <v>4</v>
      </c>
      <c r="J42" s="2"/>
      <c r="K42" s="2"/>
      <c r="L42" s="2"/>
      <c r="M42" s="2"/>
      <c r="N42" s="2">
        <v>4.5</v>
      </c>
      <c r="O42" s="2"/>
      <c r="P42" s="2"/>
      <c r="Q42" s="2"/>
      <c r="R42" s="2"/>
      <c r="S42" s="2"/>
    </row>
    <row r="43" ht="15" customHeight="1" spans="1:19">
      <c r="A43" s="2"/>
      <c r="B43" s="2"/>
      <c r="C43" s="2">
        <v>27</v>
      </c>
      <c r="D43" s="7" t="s">
        <v>92</v>
      </c>
      <c r="E43" s="2">
        <v>5</v>
      </c>
      <c r="F43" s="2">
        <v>72</v>
      </c>
      <c r="G43" s="2">
        <v>36</v>
      </c>
      <c r="H43" s="2">
        <v>36</v>
      </c>
      <c r="I43" s="2">
        <v>3.5</v>
      </c>
      <c r="J43" s="2"/>
      <c r="K43" s="2"/>
      <c r="L43" s="2"/>
      <c r="M43" s="2"/>
      <c r="N43" s="2"/>
      <c r="O43" s="2">
        <v>4.5</v>
      </c>
      <c r="P43" s="2"/>
      <c r="Q43" s="2"/>
      <c r="R43" s="2"/>
      <c r="S43" s="2"/>
    </row>
    <row r="44" ht="15" customHeight="1" spans="1:19">
      <c r="A44" s="2"/>
      <c r="B44" s="2"/>
      <c r="C44" s="2">
        <v>28</v>
      </c>
      <c r="D44" s="7" t="s">
        <v>181</v>
      </c>
      <c r="E44" s="2">
        <v>5</v>
      </c>
      <c r="F44" s="2">
        <v>45</v>
      </c>
      <c r="G44" s="2">
        <v>0</v>
      </c>
      <c r="H44" s="2">
        <v>45</v>
      </c>
      <c r="I44" s="2">
        <v>1.5</v>
      </c>
      <c r="J44" s="2"/>
      <c r="K44" s="2"/>
      <c r="L44" s="2"/>
      <c r="M44" s="2"/>
      <c r="N44" s="2"/>
      <c r="O44" s="2">
        <v>2.8</v>
      </c>
      <c r="P44" s="2"/>
      <c r="Q44" s="2"/>
      <c r="R44" s="2"/>
      <c r="S44" s="2"/>
    </row>
    <row r="45" ht="15" customHeight="1" spans="1:19">
      <c r="A45" s="2"/>
      <c r="B45" s="2"/>
      <c r="C45" s="2">
        <v>29</v>
      </c>
      <c r="D45" s="7" t="s">
        <v>95</v>
      </c>
      <c r="E45" s="2">
        <v>5</v>
      </c>
      <c r="F45" s="2">
        <v>71</v>
      </c>
      <c r="G45" s="2">
        <v>50</v>
      </c>
      <c r="H45" s="2">
        <v>21</v>
      </c>
      <c r="I45" s="2">
        <v>4</v>
      </c>
      <c r="J45" s="2"/>
      <c r="K45" s="2"/>
      <c r="L45" s="2"/>
      <c r="M45" s="2"/>
      <c r="N45" s="2"/>
      <c r="O45" s="2">
        <v>4.5</v>
      </c>
      <c r="P45" s="2"/>
      <c r="Q45" s="2"/>
      <c r="R45" s="2"/>
      <c r="S45" s="2"/>
    </row>
    <row r="46" ht="15" customHeight="1" spans="1:19">
      <c r="A46" s="2"/>
      <c r="B46" s="2"/>
      <c r="C46" s="2">
        <v>30</v>
      </c>
      <c r="D46" s="6" t="s">
        <v>182</v>
      </c>
      <c r="E46" s="2">
        <v>5</v>
      </c>
      <c r="F46" s="2">
        <v>45</v>
      </c>
      <c r="G46" s="2">
        <v>0</v>
      </c>
      <c r="H46" s="2">
        <v>45</v>
      </c>
      <c r="I46" s="2">
        <v>1.5</v>
      </c>
      <c r="J46" s="2"/>
      <c r="K46" s="2"/>
      <c r="L46" s="2"/>
      <c r="M46" s="2"/>
      <c r="N46" s="2"/>
      <c r="O46" s="2">
        <v>2.8</v>
      </c>
      <c r="P46" s="2"/>
      <c r="Q46" s="2"/>
      <c r="R46" s="2"/>
      <c r="S46" s="2"/>
    </row>
    <row r="47" ht="15" customHeight="1" spans="1:19">
      <c r="A47" s="2"/>
      <c r="B47" s="2"/>
      <c r="C47" s="2">
        <v>31</v>
      </c>
      <c r="D47" s="7" t="s">
        <v>100</v>
      </c>
      <c r="E47" s="2">
        <v>5</v>
      </c>
      <c r="F47" s="2">
        <v>45</v>
      </c>
      <c r="G47" s="2">
        <v>36</v>
      </c>
      <c r="H47" s="2">
        <v>9</v>
      </c>
      <c r="I47" s="2">
        <v>2.5</v>
      </c>
      <c r="J47" s="2"/>
      <c r="K47" s="2"/>
      <c r="L47" s="2"/>
      <c r="M47" s="2"/>
      <c r="N47" s="2"/>
      <c r="O47" s="2">
        <v>2.8</v>
      </c>
      <c r="P47" s="2"/>
      <c r="Q47" s="2"/>
      <c r="R47" s="2"/>
      <c r="S47" s="2"/>
    </row>
    <row r="48" ht="15" customHeight="1" spans="1:19">
      <c r="A48" s="2"/>
      <c r="B48" s="2"/>
      <c r="C48" s="2">
        <v>32</v>
      </c>
      <c r="D48" s="7" t="s">
        <v>101</v>
      </c>
      <c r="E48" s="2">
        <v>6</v>
      </c>
      <c r="F48" s="2">
        <v>45</v>
      </c>
      <c r="G48" s="2">
        <v>36</v>
      </c>
      <c r="H48" s="2">
        <v>9</v>
      </c>
      <c r="I48" s="2">
        <v>2.5</v>
      </c>
      <c r="J48" s="2"/>
      <c r="K48" s="2"/>
      <c r="L48" s="2"/>
      <c r="M48" s="2"/>
      <c r="N48" s="2"/>
      <c r="O48" s="2"/>
      <c r="P48" s="2">
        <v>2.8</v>
      </c>
      <c r="Q48" s="2"/>
      <c r="R48" s="2"/>
      <c r="S48" s="2"/>
    </row>
    <row r="49" ht="15" customHeight="1" spans="1:19">
      <c r="A49" s="2"/>
      <c r="B49" s="2"/>
      <c r="C49" s="2">
        <v>33</v>
      </c>
      <c r="D49" s="7" t="s">
        <v>183</v>
      </c>
      <c r="E49" s="2">
        <v>6</v>
      </c>
      <c r="F49" s="2">
        <v>32</v>
      </c>
      <c r="G49" s="2">
        <v>17</v>
      </c>
      <c r="H49" s="2">
        <v>15</v>
      </c>
      <c r="I49" s="2">
        <v>1.5</v>
      </c>
      <c r="J49" s="2"/>
      <c r="K49" s="2"/>
      <c r="L49" s="2"/>
      <c r="M49" s="2"/>
      <c r="N49" s="2"/>
      <c r="O49" s="2"/>
      <c r="P49" s="2">
        <v>2</v>
      </c>
      <c r="Q49" s="2"/>
      <c r="R49" s="2"/>
      <c r="S49" s="2"/>
    </row>
    <row r="50" ht="15" customHeight="1" spans="1:19">
      <c r="A50" s="2"/>
      <c r="B50" s="2"/>
      <c r="C50" s="2">
        <v>34</v>
      </c>
      <c r="D50" s="7" t="s">
        <v>104</v>
      </c>
      <c r="E50" s="2">
        <v>6</v>
      </c>
      <c r="F50" s="2">
        <v>96</v>
      </c>
      <c r="G50" s="2">
        <v>78</v>
      </c>
      <c r="H50" s="2">
        <v>18</v>
      </c>
      <c r="I50" s="2">
        <v>5.5</v>
      </c>
      <c r="J50" s="2"/>
      <c r="K50" s="2"/>
      <c r="L50" s="2"/>
      <c r="M50" s="2"/>
      <c r="N50" s="2"/>
      <c r="O50" s="2"/>
      <c r="P50" s="2">
        <v>6</v>
      </c>
      <c r="Q50" s="2"/>
      <c r="R50" s="2"/>
      <c r="S50" s="2"/>
    </row>
    <row r="51" ht="15" customHeight="1" spans="1:19">
      <c r="A51" s="2"/>
      <c r="B51" s="2"/>
      <c r="C51" s="2">
        <v>35</v>
      </c>
      <c r="D51" s="7" t="s">
        <v>105</v>
      </c>
      <c r="E51" s="2">
        <v>6</v>
      </c>
      <c r="F51" s="2">
        <v>90</v>
      </c>
      <c r="G51" s="2">
        <v>72</v>
      </c>
      <c r="H51" s="2">
        <v>18</v>
      </c>
      <c r="I51" s="2">
        <v>5</v>
      </c>
      <c r="J51" s="2"/>
      <c r="K51" s="2"/>
      <c r="L51" s="2"/>
      <c r="M51" s="2"/>
      <c r="N51" s="2"/>
      <c r="O51" s="2"/>
      <c r="P51" s="2">
        <v>5.5</v>
      </c>
      <c r="Q51" s="2"/>
      <c r="R51" s="2"/>
      <c r="S51" s="2"/>
    </row>
    <row r="52" ht="15" customHeight="1" spans="1:19">
      <c r="A52" s="2"/>
      <c r="B52" s="2"/>
      <c r="C52" s="2">
        <v>36</v>
      </c>
      <c r="D52" s="6" t="s">
        <v>184</v>
      </c>
      <c r="E52" s="2">
        <v>6</v>
      </c>
      <c r="F52" s="2">
        <v>72</v>
      </c>
      <c r="G52" s="2">
        <v>0</v>
      </c>
      <c r="H52" s="2">
        <v>72</v>
      </c>
      <c r="I52" s="2">
        <v>2.5</v>
      </c>
      <c r="J52" s="2"/>
      <c r="K52" s="2"/>
      <c r="L52" s="2"/>
      <c r="M52" s="2"/>
      <c r="N52" s="2"/>
      <c r="O52" s="2"/>
      <c r="P52" s="2">
        <v>4.5</v>
      </c>
      <c r="Q52" s="2"/>
      <c r="R52" s="2"/>
      <c r="S52" s="2"/>
    </row>
    <row r="53" ht="15" customHeight="1" spans="1:19">
      <c r="A53" s="2"/>
      <c r="B53" s="2"/>
      <c r="C53" s="2">
        <v>37</v>
      </c>
      <c r="D53" s="7" t="s">
        <v>185</v>
      </c>
      <c r="E53" s="2">
        <v>6</v>
      </c>
      <c r="F53" s="2">
        <v>36</v>
      </c>
      <c r="G53" s="2">
        <v>0</v>
      </c>
      <c r="H53" s="2">
        <v>36</v>
      </c>
      <c r="I53" s="2">
        <v>1</v>
      </c>
      <c r="J53" s="2"/>
      <c r="K53" s="2"/>
      <c r="L53" s="2"/>
      <c r="M53" s="2"/>
      <c r="N53" s="2"/>
      <c r="O53" s="2"/>
      <c r="P53" s="2">
        <v>2.2</v>
      </c>
      <c r="Q53" s="2"/>
      <c r="R53" s="2"/>
      <c r="S53" s="2"/>
    </row>
    <row r="54" ht="15" customHeight="1" spans="1:19">
      <c r="A54" s="2"/>
      <c r="B54" s="2"/>
      <c r="C54" s="2">
        <v>38</v>
      </c>
      <c r="D54" s="6" t="s">
        <v>143</v>
      </c>
      <c r="E54" s="2">
        <v>6</v>
      </c>
      <c r="F54" s="2">
        <v>36</v>
      </c>
      <c r="G54" s="2">
        <v>18</v>
      </c>
      <c r="H54" s="2">
        <v>18</v>
      </c>
      <c r="I54" s="2">
        <v>1.5</v>
      </c>
      <c r="J54" s="2"/>
      <c r="K54" s="2"/>
      <c r="L54" s="2"/>
      <c r="M54" s="2"/>
      <c r="N54" s="2"/>
      <c r="O54" s="2"/>
      <c r="P54" s="2">
        <v>2.2</v>
      </c>
      <c r="Q54" s="2"/>
      <c r="R54" s="2"/>
      <c r="S54" s="2"/>
    </row>
    <row r="55" ht="15" customHeight="1" spans="1:19">
      <c r="A55" s="2"/>
      <c r="B55" s="2"/>
      <c r="C55" s="2" t="s">
        <v>60</v>
      </c>
      <c r="D55" s="2"/>
      <c r="E55" s="2"/>
      <c r="F55" s="2">
        <f>SUM(F39:F54)</f>
        <v>937</v>
      </c>
      <c r="G55" s="2">
        <f>SUM(G39:G54)</f>
        <v>475</v>
      </c>
      <c r="H55" s="2">
        <f>SUM(H39:H54)</f>
        <v>462</v>
      </c>
      <c r="I55" s="2">
        <f>SUM(I39:I54)</f>
        <v>45</v>
      </c>
      <c r="J55" s="2"/>
      <c r="K55" s="2"/>
      <c r="L55" s="2"/>
      <c r="M55" s="2"/>
      <c r="N55" s="2"/>
      <c r="O55" s="2"/>
      <c r="P55" s="2"/>
      <c r="Q55" s="2"/>
      <c r="R55" s="2"/>
      <c r="S55" s="2"/>
    </row>
    <row r="56" ht="15" customHeight="1" spans="1:19">
      <c r="A56" s="2"/>
      <c r="B56" s="2"/>
      <c r="C56" s="2" t="s">
        <v>61</v>
      </c>
      <c r="D56" s="2"/>
      <c r="E56" s="2"/>
      <c r="F56" s="2">
        <f>F55/F57</f>
        <v>0.391395154553049</v>
      </c>
      <c r="G56" s="2" t="s">
        <v>186</v>
      </c>
      <c r="H56" s="2"/>
      <c r="I56" s="2">
        <f>I55/I57</f>
        <v>0.378151260504202</v>
      </c>
      <c r="J56" s="2"/>
      <c r="K56" s="2"/>
      <c r="L56" s="2"/>
      <c r="M56" s="2"/>
      <c r="N56" s="2"/>
      <c r="O56" s="2"/>
      <c r="P56" s="2"/>
      <c r="Q56" s="2"/>
      <c r="R56" s="2"/>
      <c r="S56" s="2"/>
    </row>
    <row r="57" ht="15" customHeight="1" spans="1:19">
      <c r="A57" s="2" t="s">
        <v>116</v>
      </c>
      <c r="B57" s="2"/>
      <c r="C57" s="2" t="s">
        <v>117</v>
      </c>
      <c r="D57" s="2"/>
      <c r="E57" s="2"/>
      <c r="F57" s="2">
        <f>SUM(F55,F37,F21)</f>
        <v>2394</v>
      </c>
      <c r="G57" s="2">
        <f>SUM(G55,G37,G21)</f>
        <v>1318</v>
      </c>
      <c r="H57" s="2">
        <f>SUM(H55,H37,H21)</f>
        <v>1076</v>
      </c>
      <c r="I57" s="2">
        <f>SUM(I55,I37,I21)</f>
        <v>119</v>
      </c>
      <c r="J57" s="2"/>
      <c r="K57" s="2"/>
      <c r="L57" s="2"/>
      <c r="M57" s="2"/>
      <c r="N57" s="2"/>
      <c r="O57" s="2"/>
      <c r="P57" s="2"/>
      <c r="Q57" s="2"/>
      <c r="R57" s="2"/>
      <c r="S57" s="2"/>
    </row>
    <row r="58" ht="15" customHeight="1" spans="1:19">
      <c r="A58" s="2"/>
      <c r="B58" s="2"/>
      <c r="C58" s="2" t="s">
        <v>118</v>
      </c>
      <c r="D58" s="2"/>
      <c r="E58" s="2"/>
      <c r="F58" s="2"/>
      <c r="G58" s="2" t="s">
        <v>187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ht="15" customHeight="1" spans="1:19">
      <c r="A59" s="2"/>
      <c r="B59" s="2"/>
      <c r="C59" s="2" t="s">
        <v>26</v>
      </c>
      <c r="D59" s="2"/>
      <c r="E59" s="2"/>
      <c r="F59" s="2"/>
      <c r="G59" s="2"/>
      <c r="H59" s="2"/>
      <c r="I59" s="2"/>
      <c r="J59" s="2">
        <f>SUM(J7:J58)</f>
        <v>36</v>
      </c>
      <c r="K59" s="2">
        <f t="shared" ref="K59:P59" si="1">SUM(K9:K58)</f>
        <v>28.5</v>
      </c>
      <c r="L59" s="2">
        <f t="shared" si="1"/>
        <v>28.1</v>
      </c>
      <c r="M59" s="2">
        <f t="shared" si="1"/>
        <v>29.4</v>
      </c>
      <c r="N59" s="2">
        <f t="shared" si="1"/>
        <v>32</v>
      </c>
      <c r="O59" s="2">
        <f t="shared" si="1"/>
        <v>29.8</v>
      </c>
      <c r="P59" s="2">
        <f t="shared" si="1"/>
        <v>28.3</v>
      </c>
      <c r="Q59" s="2"/>
      <c r="R59" s="2"/>
      <c r="S59" s="2"/>
    </row>
    <row r="60" ht="15" customHeight="1" spans="1:19">
      <c r="A60" s="2" t="s">
        <v>120</v>
      </c>
      <c r="B60" s="2"/>
      <c r="C60" s="2" t="s">
        <v>121</v>
      </c>
      <c r="D60" s="2"/>
      <c r="E60" s="2" t="s">
        <v>122</v>
      </c>
      <c r="F60" s="2">
        <v>240</v>
      </c>
      <c r="G60" s="2">
        <v>240</v>
      </c>
      <c r="H60" s="2">
        <v>0</v>
      </c>
      <c r="I60" s="2">
        <v>15</v>
      </c>
      <c r="J60" s="2"/>
      <c r="K60" s="2"/>
      <c r="L60" s="2"/>
      <c r="M60" s="2"/>
      <c r="N60" s="2"/>
      <c r="O60" s="2"/>
      <c r="P60" s="2"/>
      <c r="Q60" s="2"/>
      <c r="R60" s="2"/>
      <c r="S60" s="2"/>
    </row>
    <row r="61" ht="15" customHeight="1" spans="1:19">
      <c r="A61" s="2"/>
      <c r="B61" s="2"/>
      <c r="C61" s="2" t="s">
        <v>123</v>
      </c>
      <c r="D61" s="2"/>
      <c r="E61" s="2" t="s">
        <v>122</v>
      </c>
      <c r="F61" s="2">
        <f>F36+F35+F34+F33+F32+F20</f>
        <v>503</v>
      </c>
      <c r="G61" s="2">
        <f>G36+G35+G34+G33+G32+G20</f>
        <v>420</v>
      </c>
      <c r="H61" s="2">
        <f>H36+H35+H34+H33+H32+H20</f>
        <v>83</v>
      </c>
      <c r="I61" s="2">
        <f>I36+I35+I34+I33+I32+I20</f>
        <v>29.5</v>
      </c>
      <c r="J61" s="2"/>
      <c r="K61" s="2"/>
      <c r="L61" s="2"/>
      <c r="M61" s="2"/>
      <c r="N61" s="2"/>
      <c r="O61" s="2"/>
      <c r="P61" s="2"/>
      <c r="Q61" s="2"/>
      <c r="R61" s="2"/>
      <c r="S61" s="2"/>
    </row>
    <row r="62" ht="15" customHeight="1" spans="1:19">
      <c r="A62" s="2"/>
      <c r="B62" s="2"/>
      <c r="C62" s="2" t="s">
        <v>117</v>
      </c>
      <c r="D62" s="2"/>
      <c r="E62" s="2"/>
      <c r="F62" s="2">
        <f>SUM(F60:F61)</f>
        <v>743</v>
      </c>
      <c r="G62" s="2">
        <f>SUM(G60:G61)</f>
        <v>660</v>
      </c>
      <c r="H62" s="2">
        <f>SUM(H60:H61)</f>
        <v>83</v>
      </c>
      <c r="I62" s="2">
        <f>SUM(I60:I61)</f>
        <v>44.5</v>
      </c>
      <c r="J62" s="2"/>
      <c r="K62" s="2"/>
      <c r="L62" s="2"/>
      <c r="M62" s="2"/>
      <c r="N62" s="2"/>
      <c r="O62" s="2"/>
      <c r="P62" s="2"/>
      <c r="Q62" s="2"/>
      <c r="R62" s="2"/>
      <c r="S62" s="2"/>
    </row>
    <row r="63" ht="15" customHeight="1" spans="1:19">
      <c r="A63" s="6" t="s">
        <v>188</v>
      </c>
      <c r="B63" s="6"/>
      <c r="C63" s="6"/>
      <c r="D63" s="6"/>
      <c r="E63" s="2" t="s">
        <v>125</v>
      </c>
      <c r="F63" s="2"/>
      <c r="G63" s="2"/>
      <c r="H63" s="2"/>
      <c r="I63" s="2">
        <v>44</v>
      </c>
      <c r="J63" s="2"/>
      <c r="K63" s="2"/>
      <c r="L63" s="2"/>
      <c r="M63" s="2"/>
      <c r="N63" s="2"/>
      <c r="O63" s="2"/>
      <c r="P63" s="2"/>
      <c r="Q63" s="2"/>
      <c r="R63" s="2"/>
      <c r="S63" s="2"/>
    </row>
    <row r="64" ht="15" customHeight="1" spans="1:19">
      <c r="A64" s="6" t="s">
        <v>130</v>
      </c>
      <c r="B64" s="6"/>
      <c r="C64" s="6"/>
      <c r="D64" s="6"/>
      <c r="E64" s="2" t="s">
        <v>128</v>
      </c>
      <c r="F64" s="2"/>
      <c r="G64" s="2"/>
      <c r="H64" s="2"/>
      <c r="I64" s="2">
        <v>2</v>
      </c>
      <c r="J64" s="2"/>
      <c r="K64" s="2"/>
      <c r="L64" s="2"/>
      <c r="M64" s="2"/>
      <c r="N64" s="2"/>
      <c r="O64" s="2"/>
      <c r="P64" s="2"/>
      <c r="Q64" s="2"/>
      <c r="R64" s="2"/>
      <c r="S64" s="2"/>
    </row>
    <row r="65" ht="15" customHeight="1" spans="1:19">
      <c r="A65" s="6" t="s">
        <v>131</v>
      </c>
      <c r="B65" s="6"/>
      <c r="C65" s="6"/>
      <c r="D65" s="6"/>
      <c r="E65" s="2" t="s">
        <v>128</v>
      </c>
      <c r="F65" s="2"/>
      <c r="G65" s="2"/>
      <c r="H65" s="2"/>
      <c r="I65" s="2">
        <v>3</v>
      </c>
      <c r="J65" s="2"/>
      <c r="K65" s="2"/>
      <c r="L65" s="2"/>
      <c r="M65" s="2"/>
      <c r="N65" s="2"/>
      <c r="O65" s="2"/>
      <c r="P65" s="2"/>
      <c r="Q65" s="2"/>
      <c r="R65" s="2"/>
      <c r="S65" s="2"/>
    </row>
    <row r="66" ht="15" customHeight="1" spans="1:20">
      <c r="A66" s="2" t="s">
        <v>132</v>
      </c>
      <c r="B66" s="2"/>
      <c r="C66" s="2" t="s">
        <v>133</v>
      </c>
      <c r="D66" s="2"/>
      <c r="E66" s="2"/>
      <c r="F66" s="2"/>
      <c r="G66" s="2"/>
      <c r="H66" s="2"/>
      <c r="I66" s="10">
        <f>SUM(I57+I60+I61+I63+I64+I65)</f>
        <v>212.5</v>
      </c>
      <c r="J66" s="2"/>
      <c r="K66" s="2"/>
      <c r="L66" s="2"/>
      <c r="M66" s="2"/>
      <c r="N66" s="2"/>
      <c r="O66" s="2"/>
      <c r="P66" s="2"/>
      <c r="Q66" s="2"/>
      <c r="R66" s="2"/>
      <c r="S66" s="2"/>
      <c r="T66" s="11" t="s">
        <v>189</v>
      </c>
    </row>
    <row r="67" ht="15" customHeight="1" spans="1:19">
      <c r="A67" s="2"/>
      <c r="B67" s="2"/>
      <c r="C67" s="2" t="s">
        <v>118</v>
      </c>
      <c r="D67" s="2"/>
      <c r="E67" s="2"/>
      <c r="F67" s="2"/>
      <c r="G67" s="2" t="s">
        <v>190</v>
      </c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ht="50.25" customHeight="1" spans="1:19">
      <c r="A68" s="8" t="s">
        <v>135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ht="14.25" spans="1:19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</row>
    <row r="70" ht="14.25" spans="1:19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</row>
    <row r="71" ht="14.25" spans="1:19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</row>
    <row r="72" ht="14.25" spans="1:19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</row>
    <row r="73" ht="14.25" spans="1:19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</row>
    <row r="74" ht="14.25" spans="1:19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</row>
    <row r="75" ht="14.25" spans="1:19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</row>
    <row r="76" ht="14.25" spans="1:19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</row>
    <row r="77" ht="14.25" spans="1:19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</row>
    <row r="78" ht="14.25" spans="1:19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</row>
    <row r="79" ht="14.25" spans="1:19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</row>
    <row r="80" ht="14.25" spans="1:19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</row>
    <row r="81" ht="14.25" spans="1:19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</row>
    <row r="82" ht="14.25" spans="1:19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</row>
    <row r="83" ht="14.25" spans="1:19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</row>
    <row r="84" ht="14.25" spans="1:19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</row>
    <row r="85" ht="14.25" spans="1:19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</row>
    <row r="86" ht="14.25" spans="1:19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</row>
    <row r="87" ht="14.25" spans="1:19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</row>
    <row r="88" ht="14.25" spans="1:19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</row>
    <row r="89" ht="14.25" spans="1:19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</row>
    <row r="90" ht="14.25" spans="1:19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</row>
    <row r="91" ht="14.25" spans="1:19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</row>
    <row r="92" ht="14.25" spans="1:19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</row>
    <row r="93" ht="14.25" spans="1:19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</row>
    <row r="94" ht="14.25" spans="1:19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</row>
    <row r="95" ht="14.25" spans="1:19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</row>
    <row r="96" ht="14.25" spans="1:19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</row>
    <row r="97" ht="14.25" spans="1:19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</row>
    <row r="98" ht="14.25" spans="1:19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</row>
    <row r="99" ht="14.25" spans="1:19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</row>
    <row r="100" ht="14.25" spans="1:19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</row>
    <row r="101" ht="14.25" spans="1:19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</row>
    <row r="102" ht="14.25" spans="1:19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</row>
    <row r="103" ht="14.25" spans="1:19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</row>
    <row r="104" ht="14.25" spans="1:19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</row>
    <row r="105" ht="14.25" spans="1:19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</row>
    <row r="106" ht="14.25" spans="1:19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</row>
    <row r="107" ht="14.25" spans="1:19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</row>
    <row r="108" ht="14.25" spans="1:19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</row>
    <row r="109" ht="14.25" spans="1:19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</row>
    <row r="110" ht="14.25" spans="1:19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</row>
    <row r="111" ht="14.25" spans="1:19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</row>
    <row r="112" ht="14.25" spans="1:19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</row>
    <row r="113" ht="14.25" spans="1:19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</row>
    <row r="114" ht="14.25" spans="1:19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</row>
    <row r="115" ht="14.25" spans="1:19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</row>
    <row r="116" ht="14.25" spans="1:19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</row>
    <row r="117" ht="14.25" spans="1:19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</row>
    <row r="118" ht="14.25" spans="1:19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</row>
    <row r="119" ht="14.25" spans="1:19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</row>
    <row r="120" ht="14.25" spans="1:19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</row>
    <row r="121" ht="14.25" spans="1:19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</row>
    <row r="122" ht="14.25" spans="1:19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</row>
    <row r="123" ht="14.25" spans="1:19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</row>
    <row r="124" ht="14.25" spans="1:19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</row>
    <row r="125" ht="14.25" spans="1:19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</row>
    <row r="126" ht="14.25" spans="1:19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</row>
    <row r="127" ht="14.25" spans="1:19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</row>
    <row r="128" ht="14.25" spans="1:19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</row>
    <row r="129" ht="14.25" spans="1:19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</row>
    <row r="130" ht="14.25" spans="1:19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</row>
    <row r="131" ht="14.25" spans="1:19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</row>
    <row r="132" ht="14.25" spans="1:19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</row>
    <row r="133" ht="14.25" spans="1:19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</row>
    <row r="134" ht="14.25" spans="1:19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</row>
    <row r="135" ht="14.25" spans="1:19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</row>
    <row r="136" ht="14.25" spans="1:19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</row>
    <row r="137" ht="14.25" spans="1:19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</row>
    <row r="138" ht="14.25" spans="1:19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</row>
    <row r="139" ht="14.25" spans="1:19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</row>
    <row r="140" ht="14.25" spans="1:19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</row>
    <row r="141" ht="14.25" spans="1:19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</row>
    <row r="142" ht="14.25" spans="1:19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</row>
    <row r="143" ht="14.25" spans="1:19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</row>
    <row r="144" ht="14.25" spans="1:19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</row>
    <row r="145" ht="14.25" spans="1:19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</row>
    <row r="146" ht="14.25" spans="1:19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</row>
    <row r="147" ht="14.25" spans="1:19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</row>
    <row r="148" ht="14.25" spans="1:19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</row>
    <row r="149" ht="14.25" spans="1:19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</row>
    <row r="150" ht="14.25" spans="1:19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</row>
    <row r="151" ht="14.25" spans="1:19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</row>
    <row r="152" ht="14.25" spans="1:19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</row>
    <row r="153" ht="14.25" spans="1:19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</row>
    <row r="154" ht="14.25" spans="1:19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</row>
    <row r="155" ht="14.25" spans="1:19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</row>
    <row r="156" ht="14.25" spans="1:19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</row>
    <row r="157" ht="14.25" spans="1:19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</row>
    <row r="158" ht="14.25" spans="1:19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</row>
    <row r="159" ht="14.25" spans="1:19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</row>
    <row r="160" ht="14.25" spans="1:19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</row>
    <row r="161" ht="14.25" spans="1:19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</row>
    <row r="162" ht="14.25" spans="1:19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</row>
    <row r="163" ht="14.25" spans="1:19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</row>
    <row r="164" ht="14.25" spans="1:19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</row>
    <row r="165" ht="14.25" spans="1:19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</row>
    <row r="166" ht="14.25" spans="1:19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</row>
    <row r="167" ht="14.25" spans="1:19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</row>
    <row r="168" ht="14.25" spans="1:19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</row>
    <row r="169" ht="14.25" spans="1:19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</row>
    <row r="170" ht="14.25" spans="1:19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</row>
    <row r="171" ht="14.25" spans="1:19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</row>
    <row r="172" ht="14.25" spans="1:19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</row>
    <row r="173" ht="14.25" spans="1:19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</row>
    <row r="174" ht="14.25" spans="1:19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</row>
    <row r="175" ht="14.25" spans="1:19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</row>
    <row r="176" ht="14.25" spans="1:19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</row>
    <row r="177" ht="14.25" spans="1:19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</row>
    <row r="178" ht="14.25" spans="1:19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</row>
    <row r="179" ht="14.25" spans="1:19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</row>
    <row r="180" ht="14.25" spans="1:19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</row>
    <row r="181" ht="14.25" spans="1:19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</row>
    <row r="182" ht="14.25" spans="1:19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</row>
    <row r="183" ht="14.25" spans="1:19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</row>
    <row r="184" ht="14.25" spans="1:19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</row>
    <row r="185" ht="14.25" spans="1:19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</row>
    <row r="186" ht="14.25" spans="1:19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</row>
    <row r="187" ht="14.25" spans="1:19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</row>
    <row r="188" ht="14.25" spans="1:19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</row>
    <row r="189" ht="14.25" spans="1:19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</row>
    <row r="190" ht="14.25" spans="1:19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</row>
    <row r="191" ht="14.25" spans="1:19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</row>
    <row r="192" ht="14.25" spans="1:19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</row>
    <row r="193" ht="14.25" spans="1:19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</row>
    <row r="194" ht="14.25" spans="1:19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</row>
    <row r="195" ht="14.25" spans="1:19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</row>
    <row r="196" ht="14.25" spans="1:19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</row>
    <row r="197" ht="14.25" spans="1:19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</row>
    <row r="198" ht="14.25" spans="1:19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</row>
    <row r="199" ht="14.25" spans="1:19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</row>
    <row r="200" ht="14.25" spans="1:19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</row>
    <row r="201" ht="14.25" spans="1:19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</row>
  </sheetData>
  <mergeCells count="53">
    <mergeCell ref="A1:S1"/>
    <mergeCell ref="F2:H2"/>
    <mergeCell ref="J2:S2"/>
    <mergeCell ref="J3:L3"/>
    <mergeCell ref="M3:N3"/>
    <mergeCell ref="O3:Q3"/>
    <mergeCell ref="R3:S3"/>
    <mergeCell ref="J4:K4"/>
    <mergeCell ref="P4:Q4"/>
    <mergeCell ref="R4:S4"/>
    <mergeCell ref="R5:S5"/>
    <mergeCell ref="J6:S6"/>
    <mergeCell ref="C21:E21"/>
    <mergeCell ref="C22:E22"/>
    <mergeCell ref="G22:H22"/>
    <mergeCell ref="C37:E37"/>
    <mergeCell ref="C38:E38"/>
    <mergeCell ref="G38:H38"/>
    <mergeCell ref="C55:E55"/>
    <mergeCell ref="C56:E56"/>
    <mergeCell ref="G56:H56"/>
    <mergeCell ref="C57:E57"/>
    <mergeCell ref="C58:E58"/>
    <mergeCell ref="G58:H58"/>
    <mergeCell ref="C59:I59"/>
    <mergeCell ref="C60:D60"/>
    <mergeCell ref="C61:D61"/>
    <mergeCell ref="C62:D62"/>
    <mergeCell ref="A63:D63"/>
    <mergeCell ref="A64:D64"/>
    <mergeCell ref="A65:D65"/>
    <mergeCell ref="C66:E66"/>
    <mergeCell ref="C67:E67"/>
    <mergeCell ref="G67:H67"/>
    <mergeCell ref="A68:S68"/>
    <mergeCell ref="A7:A22"/>
    <mergeCell ref="A23:A38"/>
    <mergeCell ref="A39:A56"/>
    <mergeCell ref="B7:B22"/>
    <mergeCell ref="B23:B38"/>
    <mergeCell ref="B39:B56"/>
    <mergeCell ref="C2:C6"/>
    <mergeCell ref="D2:D6"/>
    <mergeCell ref="E2:E6"/>
    <mergeCell ref="F3:F6"/>
    <mergeCell ref="G3:G6"/>
    <mergeCell ref="H3:H6"/>
    <mergeCell ref="I2:I6"/>
    <mergeCell ref="A66:B67"/>
    <mergeCell ref="A60:B62"/>
    <mergeCell ref="Q7:S67"/>
    <mergeCell ref="A57:B59"/>
    <mergeCell ref="A2:B6"/>
  </mergeCells>
  <pageMargins left="0.7" right="0.7" top="0.75" bottom="0.75" header="0.3" footer="0.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2023级之后生工-新培养方案 专业基础课与专业课 V2.0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毛星宁</cp:lastModifiedBy>
  <dcterms:created xsi:type="dcterms:W3CDTF">2022-10-17T03:23:00Z</dcterms:created>
  <cp:lastPrinted>2022-10-18T03:46:00Z</cp:lastPrinted>
  <dcterms:modified xsi:type="dcterms:W3CDTF">2022-11-28T12:59:29Z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A0AFE3B059404577B8DC43606949FA5C</vt:lpwstr>
  </property>
  <property fmtid="{D5CDD505-2E9C-101B-9397-08002B2CF9AE}" pid="3" name="KSOProductBuildVer">
    <vt:lpwstr>2052-11.1.0.12763</vt:lpwstr>
  </property>
</Properties>
</file>